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<sst xmlns="http://schemas.openxmlformats.org/spreadsheetml/2006/main" count="204" uniqueCount="178">
  <si>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</si>
  <si>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</si>
  <si>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</si>
  <si>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</si>
  <si>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</si>
  <si>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</si>
  <si>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</si>
  <si>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</si>
  <si>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</si>
  <si>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</si>
  <si>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</si>
  <si>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</si>
  <si>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</si>
  <si>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</si>
  <si>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</si>
  <si>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</si>
  <si>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</si>
  <si>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</si>
  <si>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</si>
  <si>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</si>
  <si>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I.S.I.S.  "L. da Vinci - G.R. Carli - S. de Sandrinelli"</t>
  </si>
  <si>
    <t>34131 TRIESTE (TS) VIA P. VERONESE N.3 C.F. 80020660322 C.M. TSIS001002</t>
  </si>
  <si>
    <t>V0-100698 del 13/11/2019</t>
  </si>
  <si>
    <t>PA-9 del 10/01/2020</t>
  </si>
  <si>
    <t>50/ del 31/12/2019</t>
  </si>
  <si>
    <t>8719358240 del 23/12/2019</t>
  </si>
  <si>
    <t>1/PA del 20/01/2020</t>
  </si>
  <si>
    <t>15/002 del 23/12/2019</t>
  </si>
  <si>
    <t>2019P00009 del 20/12/2019</t>
  </si>
  <si>
    <t>1012 del 19/12/2019</t>
  </si>
  <si>
    <t>8720000314 del 17/01/2020</t>
  </si>
  <si>
    <t>P0006477 del 20/12/2019</t>
  </si>
  <si>
    <t>8D00240743 del 05/12/2019</t>
  </si>
  <si>
    <t>FAP-2019-113 del 31/12/2019</t>
  </si>
  <si>
    <t>15 del 28/01/2020</t>
  </si>
  <si>
    <t>2/PA/2020 del 26/01/2020</t>
  </si>
  <si>
    <t>PAF-2019-842 del 23/12/2019</t>
  </si>
  <si>
    <t>20204E00475 del 08/01/2020</t>
  </si>
  <si>
    <t>16 del 31/01/2020</t>
  </si>
  <si>
    <t>000054 del 09/01/2020</t>
  </si>
  <si>
    <t>2020     5/a del 24/01/2020</t>
  </si>
  <si>
    <t>4/PA del 20/01/2020</t>
  </si>
  <si>
    <t>20204E00305 del 07/01/2020</t>
  </si>
  <si>
    <t>01/2020 del 30/01/2020</t>
  </si>
  <si>
    <t>8720018428 del 11/02/2020</t>
  </si>
  <si>
    <t>9/PA/2020 del 25/02/2020</t>
  </si>
  <si>
    <t>10/PA/2020 del 25/02/2020</t>
  </si>
  <si>
    <t>8D00021354 del 06/02/2020</t>
  </si>
  <si>
    <t>2040/200005652 del 29/02/2020</t>
  </si>
  <si>
    <t>2040/200004777 del 27/02/2020</t>
  </si>
  <si>
    <t>5/2020 del 01/03/2020</t>
  </si>
  <si>
    <t>FAP-2020-12 del 27/02/2020</t>
  </si>
  <si>
    <t>2020BENA005000375 del 29/01/2020</t>
  </si>
  <si>
    <t>PA-79 del 10/03/2020</t>
  </si>
  <si>
    <t>2040/200006490 del 06/03/2020</t>
  </si>
  <si>
    <t>2040/200006489 del 06/03/2020</t>
  </si>
  <si>
    <t>VZ-2605 del 09/03/2020</t>
  </si>
  <si>
    <t>20PAS0003788 del 31/03/2020</t>
  </si>
  <si>
    <t>VZ-3149 del 21/03/2020</t>
  </si>
  <si>
    <t>VZ-3352 del 25/03/2020</t>
  </si>
  <si>
    <t>20000027 - RJ del 31/01/2020</t>
  </si>
  <si>
    <t>20000053 - RJ del 28/02/2020</t>
  </si>
  <si>
    <t>20000092 - RJ del 31/03/2020</t>
  </si>
  <si>
    <t>8720045038 del 08/04/2020</t>
  </si>
  <si>
    <t>20000093 - RJ del 31/03/2020</t>
  </si>
  <si>
    <t>EFAT/2020/0650 del 07/04/2020</t>
  </si>
  <si>
    <t>30-PA del 20/04/2020</t>
  </si>
  <si>
    <t>8D00065540 del 06/04/2020</t>
  </si>
  <si>
    <t>000/104/2020 del 22/04/2020</t>
  </si>
  <si>
    <t>000/107/2020 del 23/04/2020</t>
  </si>
  <si>
    <t>000/103/2020 del 22/04/2020</t>
  </si>
  <si>
    <t>000/69/2020 del 31/03/2020</t>
  </si>
  <si>
    <t>3/95 del 15/05/2020</t>
  </si>
  <si>
    <t>20000132 - RJ del 30/04/2020</t>
  </si>
  <si>
    <t>20000133 - RJ del 30/04/2020</t>
  </si>
  <si>
    <t>000/121/2020 del 30/04/2020</t>
  </si>
  <si>
    <t>VZ-4786 del 01/04/2020</t>
  </si>
  <si>
    <t>VZ-7418 del 07/05/2020</t>
  </si>
  <si>
    <t>000/118/2020 del 30/04/2020</t>
  </si>
  <si>
    <t>8720060340 del 21/05/2020</t>
  </si>
  <si>
    <t>08/2020 del 28/05/2020</t>
  </si>
  <si>
    <t>20000134 - RJ del 30/04/2020</t>
  </si>
  <si>
    <t>8720063223 del 28/05/2020</t>
  </si>
  <si>
    <t>12/PA del 21/05/2020</t>
  </si>
  <si>
    <t>PA-156 del 09/06/2020</t>
  </si>
  <si>
    <t>139/IMM del 03/06/2020</t>
  </si>
  <si>
    <t>2040/200013094 del 30/05/2020</t>
  </si>
  <si>
    <t>2040/200015026 del 24/06/2020</t>
  </si>
  <si>
    <t>16/PA del 27/05/2020</t>
  </si>
  <si>
    <t>18/PA/2020 del 23/05/2020</t>
  </si>
  <si>
    <t>000/149/2020 del 08/06/2020</t>
  </si>
  <si>
    <t>20/PA del 10/06/2020</t>
  </si>
  <si>
    <t>8D00102425 del 05/06/2020</t>
  </si>
  <si>
    <t>15/E del 28/05/2020</t>
  </si>
  <si>
    <t>000/326/2020 del 30/11/2020</t>
  </si>
  <si>
    <t>FPA 3/20 del 24/06/2020</t>
  </si>
  <si>
    <t>FPA 2/20 del 16/06/2020</t>
  </si>
  <si>
    <t>01415/20 del 24/06/2020</t>
  </si>
  <si>
    <t>9/2020 del 26/06/2020</t>
  </si>
  <si>
    <t>1699 del 03/07/2020</t>
  </si>
  <si>
    <t>20000237 - RJ del 30/06/2020</t>
  </si>
  <si>
    <t>20000238 - RJ del 30/06/2020</t>
  </si>
  <si>
    <t>20PAS0008599 del 30/06/2020</t>
  </si>
  <si>
    <t>VZ-10189 del 07/07/2020</t>
  </si>
  <si>
    <t>FAP-2020-45 del 30/06/2020</t>
  </si>
  <si>
    <t>78 del 09/07/2020</t>
  </si>
  <si>
    <t>87/PA del 24/08/2020</t>
  </si>
  <si>
    <t>1020222681 del 03/08/2020</t>
  </si>
  <si>
    <t>8D00139009 del 13/08/2020</t>
  </si>
  <si>
    <t>FAP-2020-76 del 15/07/2020</t>
  </si>
  <si>
    <t>92 del 27/08/2020</t>
  </si>
  <si>
    <t>75 del 03/09/2020</t>
  </si>
  <si>
    <t>PA-182 del 24/07/2020</t>
  </si>
  <si>
    <t>143 del 03/10/2020</t>
  </si>
  <si>
    <t>20204E21170 del 04/09/2020</t>
  </si>
  <si>
    <t>1/899 del 14/09/2020</t>
  </si>
  <si>
    <t>4/69 del 22/09/2020</t>
  </si>
  <si>
    <t>26/PA del 01/09/2020</t>
  </si>
  <si>
    <t>28/PA del 04/09/2020</t>
  </si>
  <si>
    <t>346/2020 del 18/09/2020</t>
  </si>
  <si>
    <t>2040/200023766 del 18/09/2020</t>
  </si>
  <si>
    <t>2040/200022703 del 11/09/2020</t>
  </si>
  <si>
    <t>VZ-12585 del 07/09/2020</t>
  </si>
  <si>
    <t>PA  000041 del 21/09/2020</t>
  </si>
  <si>
    <t>2040/200023765 del 18/09/2020</t>
  </si>
  <si>
    <t>2040/200024832 del 25/09/2020</t>
  </si>
  <si>
    <t>2020-EI/A/186 del 23/09/2020</t>
  </si>
  <si>
    <t>144PA del 30/09/2020</t>
  </si>
  <si>
    <t>2040/200026156 del 30/09/2020</t>
  </si>
  <si>
    <t>FPA 4/20 del 05/10/2020</t>
  </si>
  <si>
    <t>71/22 del 02/09/2020</t>
  </si>
  <si>
    <t>72/22 del 02/09/2020</t>
  </si>
  <si>
    <t>WI0000115 del 24/09/2020</t>
  </si>
  <si>
    <t>518A del 18/09/2020</t>
  </si>
  <si>
    <t>PA  000064 del 19/10/2020</t>
  </si>
  <si>
    <t>3403/P del 30/09/2020</t>
  </si>
  <si>
    <t>30/PA del 08/10/2020</t>
  </si>
  <si>
    <t>294/20 del 22/10/2020</t>
  </si>
  <si>
    <t>1891/2020 del 06/10/2020</t>
  </si>
  <si>
    <t>20000470 - RJ del 30/10/2020</t>
  </si>
  <si>
    <t>2040/200029485 del 28/10/2020</t>
  </si>
  <si>
    <t>395/PA del 29/10/2020</t>
  </si>
  <si>
    <t>31/PA del 20/10/2020</t>
  </si>
  <si>
    <t>32/PA del 20/10/2020</t>
  </si>
  <si>
    <t>20204E29619 del 02/11/2020</t>
  </si>
  <si>
    <t>133 del 31/10/2020</t>
  </si>
  <si>
    <t>143 del 30/10/2020</t>
  </si>
  <si>
    <t>20000471 - RJ del 30/10/2020</t>
  </si>
  <si>
    <t>VZ-15561 del 04/11/2020</t>
  </si>
  <si>
    <t>FT_PA394 del 09/11/2020</t>
  </si>
  <si>
    <t>31/FE del 09/11/2020</t>
  </si>
  <si>
    <t>100-2020 del 13/11/2020</t>
  </si>
  <si>
    <t>559/CV del 29/10/2020</t>
  </si>
  <si>
    <t>VIT.20.000597 del 30/10/2020</t>
  </si>
  <si>
    <t>AFE 001569 del 30/10/2020</t>
  </si>
  <si>
    <t>150E del 11/11/2020</t>
  </si>
  <si>
    <t>219 del 31/10/2020</t>
  </si>
  <si>
    <t>149E del 11/11/2020</t>
  </si>
  <si>
    <t>148E del 11/11/2020</t>
  </si>
  <si>
    <t>2020V00219 del 18/11/2020</t>
  </si>
  <si>
    <t>20204E31438 del 13/11/2020</t>
  </si>
  <si>
    <t>19/01 del 26/11/2020</t>
  </si>
  <si>
    <t>21/01 del 26/11/2020</t>
  </si>
  <si>
    <t>22/01 del 26/11/2020</t>
  </si>
  <si>
    <t>20/01 del 26/11/2020</t>
  </si>
  <si>
    <t>02754/20 del 27/11/2020</t>
  </si>
  <si>
    <t>234 del 21/11/2020</t>
  </si>
  <si>
    <t>16/2020 del 01/12/2020</t>
  </si>
  <si>
    <t>20204E32478 del 24/11/2020</t>
  </si>
  <si>
    <t>WI0000408 del 30/11/2020</t>
  </si>
  <si>
    <t>000/314/2020 del 30/11/2020</t>
  </si>
  <si>
    <t>02863/20 del 02/12/2020</t>
  </si>
  <si>
    <t>20000553 - RJ del 30/11/2020</t>
  </si>
  <si>
    <t>000/315/2020 del 30/11/2020</t>
  </si>
  <si>
    <t>EFAT/2020/2998 del 07/12/2020</t>
  </si>
  <si>
    <t>20204E33440 del 03/12/2020</t>
  </si>
  <si>
    <t>20000591 - RJ del 11/12/2020</t>
  </si>
  <si>
    <t>AFE 001772 del 10/12/2020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</si>
</sst>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158</v>
      </c>
      <c r="B10" s="37"/>
      <c r="C10" s="50">
        <f>SUM(C16:D19)</f>
        <v>230871.44999999995</v>
      </c>
      <c r="D10" s="37"/>
      <c r="E10" s="38">
        <f>('Trimestre 1'!H1+'Trimestre 2'!H1+'Trimestre 3'!H1+'Trimestre 4'!H1)/C10</f>
        <v>-15.90667741723804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51">
        <f>'Trimestre 1'!B1</f>
        <v>38008.56</v>
      </c>
      <c r="D16" s="52"/>
      <c r="E16" s="51">
        <f>'Trimestre 1'!G1</f>
        <v>-15.375715628269003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38</v>
      </c>
      <c r="C17" s="51">
        <f>'Trimestre 2'!B1</f>
        <v>38042.22999999999</v>
      </c>
      <c r="D17" s="52"/>
      <c r="E17" s="51">
        <f>'Trimestre 2'!G1</f>
        <v>-15.439727639520612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6491.259999999999</v>
      </c>
      <c r="D18" s="52"/>
      <c r="E18" s="51">
        <f>'Trimestre 3'!G1</f>
        <v>-14.819796156678365</v>
      </c>
      <c r="F18" s="53"/>
    </row>
    <row r="19" spans="1:6" ht="21.75" customHeight="1" thickBot="1">
      <c r="A19" s="24" t="s">
        <v>18</v>
      </c>
      <c r="B19" s="25">
        <f>'Trimestre 4'!C1</f>
        <v>67</v>
      </c>
      <c r="C19" s="47">
        <f>'Trimestre 4'!B1</f>
        <v>148329.4</v>
      </c>
      <c r="D19" s="49"/>
      <c r="E19" s="47">
        <f>'Trimestre 4'!G1</f>
        <v>-16.210057143088296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38008.56</v>
      </c>
      <c r="C1">
        <f>COUNTA(A4:A203)</f>
        <v>35</v>
      </c>
      <c r="G1" s="20">
        <f>IF(B1&lt;&gt;0,H1/B1,0)</f>
        <v>-15.375715628269003</v>
      </c>
      <c r="H1" s="19">
        <f>SUM(H4:H195)</f>
        <v>-584408.81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1752.24</v>
      </c>
      <c r="C4" s="17">
        <v>43832</v>
      </c>
      <c r="D4" s="17">
        <v>43857</v>
      </c>
      <c r="E4" s="17"/>
      <c r="F4" s="17"/>
      <c r="G4" s="1">
        <f>D4-C4-(F4-E4)</f>
        <v>25</v>
      </c>
      <c r="H4" s="16">
        <f>B4*G4</f>
        <v>43806</v>
      </c>
    </row>
    <row r="5" spans="1:8" ht="15">
      <c r="A5" s="28" t="s">
        <v>23</v>
      </c>
      <c r="B5" s="16">
        <v>4000</v>
      </c>
      <c r="C5" s="17">
        <v>43876</v>
      </c>
      <c r="D5" s="17">
        <v>43857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-76000</v>
      </c>
    </row>
    <row r="6" spans="1:8" ht="15">
      <c r="A6" s="28" t="s">
        <v>24</v>
      </c>
      <c r="B6" s="16">
        <v>1156</v>
      </c>
      <c r="C6" s="17">
        <v>43868</v>
      </c>
      <c r="D6" s="17">
        <v>43857</v>
      </c>
      <c r="E6" s="17"/>
      <c r="F6" s="17"/>
      <c r="G6" s="1">
        <f t="shared" si="0"/>
        <v>-11</v>
      </c>
      <c r="H6" s="16">
        <f t="shared" si="1"/>
        <v>-12716</v>
      </c>
    </row>
    <row r="7" spans="1:8" ht="15">
      <c r="A7" s="28" t="s">
        <v>25</v>
      </c>
      <c r="B7" s="16">
        <v>28.7</v>
      </c>
      <c r="C7" s="17">
        <v>43868</v>
      </c>
      <c r="D7" s="17">
        <v>43857</v>
      </c>
      <c r="E7" s="17"/>
      <c r="F7" s="17"/>
      <c r="G7" s="1">
        <f t="shared" si="0"/>
        <v>-11</v>
      </c>
      <c r="H7" s="16">
        <f t="shared" si="1"/>
        <v>-315.7</v>
      </c>
    </row>
    <row r="8" spans="1:8" ht="15">
      <c r="A8" s="28" t="s">
        <v>26</v>
      </c>
      <c r="B8" s="16">
        <v>40</v>
      </c>
      <c r="C8" s="17">
        <v>43884</v>
      </c>
      <c r="D8" s="17">
        <v>43857</v>
      </c>
      <c r="E8" s="17"/>
      <c r="F8" s="17"/>
      <c r="G8" s="1">
        <f t="shared" si="0"/>
        <v>-27</v>
      </c>
      <c r="H8" s="16">
        <f t="shared" si="1"/>
        <v>-1080</v>
      </c>
    </row>
    <row r="9" spans="1:8" ht="15">
      <c r="A9" s="28" t="s">
        <v>27</v>
      </c>
      <c r="B9" s="16">
        <v>1490</v>
      </c>
      <c r="C9" s="17">
        <v>43868</v>
      </c>
      <c r="D9" s="17">
        <v>43857</v>
      </c>
      <c r="E9" s="17"/>
      <c r="F9" s="17"/>
      <c r="G9" s="1">
        <f t="shared" si="0"/>
        <v>-11</v>
      </c>
      <c r="H9" s="16">
        <f t="shared" si="1"/>
        <v>-16390</v>
      </c>
    </row>
    <row r="10" spans="1:8" ht="15">
      <c r="A10" s="28" t="s">
        <v>28</v>
      </c>
      <c r="B10" s="16">
        <v>1065.6</v>
      </c>
      <c r="C10" s="17">
        <v>43868</v>
      </c>
      <c r="D10" s="17">
        <v>43857</v>
      </c>
      <c r="E10" s="17"/>
      <c r="F10" s="17"/>
      <c r="G10" s="1">
        <f t="shared" si="0"/>
        <v>-11</v>
      </c>
      <c r="H10" s="16">
        <f t="shared" si="1"/>
        <v>-11721.599999999999</v>
      </c>
    </row>
    <row r="11" spans="1:8" ht="15">
      <c r="A11" s="28" t="s">
        <v>29</v>
      </c>
      <c r="B11" s="16">
        <v>260</v>
      </c>
      <c r="C11" s="17">
        <v>43863</v>
      </c>
      <c r="D11" s="17">
        <v>43857</v>
      </c>
      <c r="E11" s="17"/>
      <c r="F11" s="17"/>
      <c r="G11" s="1">
        <f t="shared" si="0"/>
        <v>-6</v>
      </c>
      <c r="H11" s="16">
        <f t="shared" si="1"/>
        <v>-1560</v>
      </c>
    </row>
    <row r="12" spans="1:8" ht="15">
      <c r="A12" s="28" t="s">
        <v>30</v>
      </c>
      <c r="B12" s="16">
        <v>89.61</v>
      </c>
      <c r="C12" s="17">
        <v>43880</v>
      </c>
      <c r="D12" s="17">
        <v>43857</v>
      </c>
      <c r="E12" s="17"/>
      <c r="F12" s="17"/>
      <c r="G12" s="1">
        <f t="shared" si="0"/>
        <v>-23</v>
      </c>
      <c r="H12" s="16">
        <f t="shared" si="1"/>
        <v>-2061.03</v>
      </c>
    </row>
    <row r="13" spans="1:8" ht="15">
      <c r="A13" s="28" t="s">
        <v>31</v>
      </c>
      <c r="B13" s="16">
        <v>54.49</v>
      </c>
      <c r="C13" s="17">
        <v>43868</v>
      </c>
      <c r="D13" s="17">
        <v>43857</v>
      </c>
      <c r="E13" s="17"/>
      <c r="F13" s="17"/>
      <c r="G13" s="1">
        <f t="shared" si="0"/>
        <v>-11</v>
      </c>
      <c r="H13" s="16">
        <f t="shared" si="1"/>
        <v>-599.39</v>
      </c>
    </row>
    <row r="14" spans="1:8" ht="15">
      <c r="A14" s="28" t="s">
        <v>32</v>
      </c>
      <c r="B14" s="16">
        <v>140.07</v>
      </c>
      <c r="C14" s="17">
        <v>43868</v>
      </c>
      <c r="D14" s="17">
        <v>43857</v>
      </c>
      <c r="E14" s="17"/>
      <c r="F14" s="17"/>
      <c r="G14" s="1">
        <f t="shared" si="0"/>
        <v>-11</v>
      </c>
      <c r="H14" s="16">
        <f t="shared" si="1"/>
        <v>-1540.77</v>
      </c>
    </row>
    <row r="15" spans="1:8" ht="15">
      <c r="A15" s="28" t="s">
        <v>33</v>
      </c>
      <c r="B15" s="16">
        <v>14.52</v>
      </c>
      <c r="C15" s="17">
        <v>43876</v>
      </c>
      <c r="D15" s="17">
        <v>43857</v>
      </c>
      <c r="E15" s="17"/>
      <c r="F15" s="17"/>
      <c r="G15" s="1">
        <f t="shared" si="0"/>
        <v>-19</v>
      </c>
      <c r="H15" s="16">
        <f t="shared" si="1"/>
        <v>-275.88</v>
      </c>
    </row>
    <row r="16" spans="1:8" ht="15">
      <c r="A16" s="28" t="s">
        <v>34</v>
      </c>
      <c r="B16" s="16">
        <v>1925</v>
      </c>
      <c r="C16" s="17">
        <v>43889</v>
      </c>
      <c r="D16" s="17">
        <v>43861</v>
      </c>
      <c r="E16" s="17"/>
      <c r="F16" s="17"/>
      <c r="G16" s="1">
        <f t="shared" si="0"/>
        <v>-28</v>
      </c>
      <c r="H16" s="16">
        <f t="shared" si="1"/>
        <v>-53900</v>
      </c>
    </row>
    <row r="17" spans="1:8" ht="15">
      <c r="A17" s="28" t="s">
        <v>35</v>
      </c>
      <c r="B17" s="16">
        <v>702.72</v>
      </c>
      <c r="C17" s="17">
        <v>43891</v>
      </c>
      <c r="D17" s="17">
        <v>43865</v>
      </c>
      <c r="E17" s="17"/>
      <c r="F17" s="17"/>
      <c r="G17" s="1">
        <f t="shared" si="0"/>
        <v>-26</v>
      </c>
      <c r="H17" s="16">
        <f t="shared" si="1"/>
        <v>-18270.72</v>
      </c>
    </row>
    <row r="18" spans="1:8" ht="15">
      <c r="A18" s="28" t="s">
        <v>36</v>
      </c>
      <c r="B18" s="16">
        <v>4690</v>
      </c>
      <c r="C18" s="17">
        <v>43868</v>
      </c>
      <c r="D18" s="17">
        <v>43865</v>
      </c>
      <c r="E18" s="17"/>
      <c r="F18" s="17"/>
      <c r="G18" s="1">
        <f t="shared" si="0"/>
        <v>-3</v>
      </c>
      <c r="H18" s="16">
        <f t="shared" si="1"/>
        <v>-14070</v>
      </c>
    </row>
    <row r="19" spans="1:8" ht="15">
      <c r="A19" s="28" t="s">
        <v>37</v>
      </c>
      <c r="B19" s="16">
        <v>79</v>
      </c>
      <c r="C19" s="17">
        <v>43876</v>
      </c>
      <c r="D19" s="17">
        <v>43865</v>
      </c>
      <c r="E19" s="17"/>
      <c r="F19" s="17"/>
      <c r="G19" s="1">
        <f t="shared" si="0"/>
        <v>-11</v>
      </c>
      <c r="H19" s="16">
        <f t="shared" si="1"/>
        <v>-869</v>
      </c>
    </row>
    <row r="20" spans="1:8" ht="15">
      <c r="A20" s="28" t="s">
        <v>38</v>
      </c>
      <c r="B20" s="16">
        <v>300</v>
      </c>
      <c r="C20" s="17">
        <v>43894</v>
      </c>
      <c r="D20" s="17">
        <v>43865</v>
      </c>
      <c r="E20" s="17"/>
      <c r="F20" s="17"/>
      <c r="G20" s="1">
        <f t="shared" si="0"/>
        <v>-29</v>
      </c>
      <c r="H20" s="16">
        <f t="shared" si="1"/>
        <v>-8700</v>
      </c>
    </row>
    <row r="21" spans="1:8" ht="15">
      <c r="A21" s="28" t="s">
        <v>39</v>
      </c>
      <c r="B21" s="16">
        <v>950</v>
      </c>
      <c r="C21" s="17">
        <v>43876</v>
      </c>
      <c r="D21" s="17">
        <v>43865</v>
      </c>
      <c r="E21" s="17"/>
      <c r="F21" s="17"/>
      <c r="G21" s="1">
        <f t="shared" si="0"/>
        <v>-11</v>
      </c>
      <c r="H21" s="16">
        <f t="shared" si="1"/>
        <v>-10450</v>
      </c>
    </row>
    <row r="22" spans="1:8" ht="15">
      <c r="A22" s="28" t="s">
        <v>40</v>
      </c>
      <c r="B22" s="16">
        <v>75</v>
      </c>
      <c r="C22" s="17">
        <v>43889</v>
      </c>
      <c r="D22" s="17">
        <v>43865</v>
      </c>
      <c r="E22" s="17"/>
      <c r="F22" s="17"/>
      <c r="G22" s="1">
        <f t="shared" si="0"/>
        <v>-24</v>
      </c>
      <c r="H22" s="16">
        <f t="shared" si="1"/>
        <v>-1800</v>
      </c>
    </row>
    <row r="23" spans="1:8" ht="15">
      <c r="A23" s="28" t="s">
        <v>41</v>
      </c>
      <c r="B23" s="16">
        <v>565</v>
      </c>
      <c r="C23" s="17">
        <v>43882</v>
      </c>
      <c r="D23" s="17">
        <v>43865</v>
      </c>
      <c r="E23" s="17"/>
      <c r="F23" s="17"/>
      <c r="G23" s="1">
        <f t="shared" si="0"/>
        <v>-17</v>
      </c>
      <c r="H23" s="16">
        <f t="shared" si="1"/>
        <v>-9605</v>
      </c>
    </row>
    <row r="24" spans="1:8" ht="15">
      <c r="A24" s="28" t="s">
        <v>42</v>
      </c>
      <c r="B24" s="16">
        <v>90</v>
      </c>
      <c r="C24" s="17">
        <v>43876</v>
      </c>
      <c r="D24" s="17">
        <v>43865</v>
      </c>
      <c r="E24" s="17"/>
      <c r="F24" s="17"/>
      <c r="G24" s="1">
        <f t="shared" si="0"/>
        <v>-11</v>
      </c>
      <c r="H24" s="16">
        <f t="shared" si="1"/>
        <v>-990</v>
      </c>
    </row>
    <row r="25" spans="1:8" ht="15">
      <c r="A25" s="28" t="s">
        <v>43</v>
      </c>
      <c r="B25" s="16">
        <v>42</v>
      </c>
      <c r="C25" s="17">
        <v>43895</v>
      </c>
      <c r="D25" s="17">
        <v>43874</v>
      </c>
      <c r="E25" s="17"/>
      <c r="F25" s="17"/>
      <c r="G25" s="1">
        <f t="shared" si="0"/>
        <v>-21</v>
      </c>
      <c r="H25" s="16">
        <f t="shared" si="1"/>
        <v>-882</v>
      </c>
    </row>
    <row r="26" spans="1:8" ht="15">
      <c r="A26" s="28" t="s">
        <v>44</v>
      </c>
      <c r="B26" s="16">
        <v>59.23</v>
      </c>
      <c r="C26" s="17">
        <v>43903</v>
      </c>
      <c r="D26" s="17">
        <v>43874</v>
      </c>
      <c r="E26" s="17"/>
      <c r="F26" s="17"/>
      <c r="G26" s="1">
        <f t="shared" si="0"/>
        <v>-29</v>
      </c>
      <c r="H26" s="16">
        <f t="shared" si="1"/>
        <v>-1717.6699999999998</v>
      </c>
    </row>
    <row r="27" spans="1:8" ht="15">
      <c r="A27" s="28" t="s">
        <v>45</v>
      </c>
      <c r="B27" s="16">
        <v>1370.3</v>
      </c>
      <c r="C27" s="17">
        <v>43917</v>
      </c>
      <c r="D27" s="17">
        <v>43893</v>
      </c>
      <c r="E27" s="17"/>
      <c r="F27" s="17"/>
      <c r="G27" s="1">
        <f t="shared" si="0"/>
        <v>-24</v>
      </c>
      <c r="H27" s="16">
        <f t="shared" si="1"/>
        <v>-32887.2</v>
      </c>
    </row>
    <row r="28" spans="1:8" ht="15">
      <c r="A28" s="28" t="s">
        <v>46</v>
      </c>
      <c r="B28" s="16">
        <v>1054.08</v>
      </c>
      <c r="C28" s="17">
        <v>43917</v>
      </c>
      <c r="D28" s="17">
        <v>43895</v>
      </c>
      <c r="E28" s="17"/>
      <c r="F28" s="17"/>
      <c r="G28" s="1">
        <f t="shared" si="0"/>
        <v>-22</v>
      </c>
      <c r="H28" s="16">
        <f t="shared" si="1"/>
        <v>-23189.76</v>
      </c>
    </row>
    <row r="29" spans="1:8" ht="15">
      <c r="A29" s="28" t="s">
        <v>47</v>
      </c>
      <c r="B29" s="16">
        <v>130.05</v>
      </c>
      <c r="C29" s="17">
        <v>43911</v>
      </c>
      <c r="D29" s="17">
        <v>43895</v>
      </c>
      <c r="E29" s="17"/>
      <c r="F29" s="17"/>
      <c r="G29" s="1">
        <f t="shared" si="0"/>
        <v>-16</v>
      </c>
      <c r="H29" s="16">
        <f t="shared" si="1"/>
        <v>-2080.8</v>
      </c>
    </row>
    <row r="30" spans="1:8" ht="15">
      <c r="A30" s="28" t="s">
        <v>48</v>
      </c>
      <c r="B30" s="16">
        <v>861</v>
      </c>
      <c r="C30" s="17">
        <v>43923</v>
      </c>
      <c r="D30" s="17">
        <v>43895</v>
      </c>
      <c r="E30" s="17"/>
      <c r="F30" s="17"/>
      <c r="G30" s="1">
        <f t="shared" si="0"/>
        <v>-28</v>
      </c>
      <c r="H30" s="16">
        <f t="shared" si="1"/>
        <v>-24108</v>
      </c>
    </row>
    <row r="31" spans="1:8" ht="15">
      <c r="A31" s="28" t="s">
        <v>49</v>
      </c>
      <c r="B31" s="16">
        <v>482.53</v>
      </c>
      <c r="C31" s="17">
        <v>43924</v>
      </c>
      <c r="D31" s="17">
        <v>43895</v>
      </c>
      <c r="E31" s="17"/>
      <c r="F31" s="17"/>
      <c r="G31" s="1">
        <f t="shared" si="0"/>
        <v>-29</v>
      </c>
      <c r="H31" s="16">
        <f t="shared" si="1"/>
        <v>-13993.369999999999</v>
      </c>
    </row>
    <row r="32" spans="1:8" ht="15">
      <c r="A32" s="28" t="s">
        <v>50</v>
      </c>
      <c r="B32" s="16">
        <v>1870</v>
      </c>
      <c r="C32" s="17">
        <v>43923</v>
      </c>
      <c r="D32" s="17">
        <v>43895</v>
      </c>
      <c r="E32" s="17"/>
      <c r="F32" s="17"/>
      <c r="G32" s="1">
        <f t="shared" si="0"/>
        <v>-28</v>
      </c>
      <c r="H32" s="16">
        <f t="shared" si="1"/>
        <v>-52360</v>
      </c>
    </row>
    <row r="33" spans="1:8" ht="15">
      <c r="A33" s="28" t="s">
        <v>51</v>
      </c>
      <c r="B33" s="16">
        <v>12</v>
      </c>
      <c r="C33" s="17">
        <v>43958</v>
      </c>
      <c r="D33" s="17">
        <v>43895</v>
      </c>
      <c r="E33" s="17"/>
      <c r="F33" s="17"/>
      <c r="G33" s="1">
        <f t="shared" si="0"/>
        <v>-63</v>
      </c>
      <c r="H33" s="16">
        <f t="shared" si="1"/>
        <v>-756</v>
      </c>
    </row>
    <row r="34" spans="1:8" ht="15">
      <c r="A34" s="28" t="s">
        <v>52</v>
      </c>
      <c r="B34" s="16">
        <v>9606</v>
      </c>
      <c r="C34" s="17">
        <v>43923</v>
      </c>
      <c r="D34" s="17">
        <v>43907</v>
      </c>
      <c r="E34" s="17"/>
      <c r="F34" s="17"/>
      <c r="G34" s="1">
        <f t="shared" si="0"/>
        <v>-16</v>
      </c>
      <c r="H34" s="16">
        <f t="shared" si="1"/>
        <v>-153696</v>
      </c>
    </row>
    <row r="35" spans="1:8" ht="15">
      <c r="A35" s="28" t="s">
        <v>53</v>
      </c>
      <c r="B35" s="16">
        <v>950</v>
      </c>
      <c r="C35" s="17">
        <v>43933</v>
      </c>
      <c r="D35" s="17">
        <v>43907</v>
      </c>
      <c r="E35" s="17"/>
      <c r="F35" s="17"/>
      <c r="G35" s="1">
        <f t="shared" si="0"/>
        <v>-26</v>
      </c>
      <c r="H35" s="16">
        <f t="shared" si="1"/>
        <v>-24700</v>
      </c>
    </row>
    <row r="36" spans="1:8" ht="15">
      <c r="A36" s="28" t="s">
        <v>54</v>
      </c>
      <c r="B36" s="16">
        <v>210</v>
      </c>
      <c r="C36" s="17">
        <v>43933</v>
      </c>
      <c r="D36" s="17">
        <v>43907</v>
      </c>
      <c r="E36" s="17"/>
      <c r="F36" s="17"/>
      <c r="G36" s="1">
        <f t="shared" si="0"/>
        <v>-26</v>
      </c>
      <c r="H36" s="16">
        <f t="shared" si="1"/>
        <v>-5460</v>
      </c>
    </row>
    <row r="37" spans="1:8" ht="15">
      <c r="A37" s="28" t="s">
        <v>55</v>
      </c>
      <c r="B37" s="16">
        <v>1833.42</v>
      </c>
      <c r="C37" s="17">
        <v>43933</v>
      </c>
      <c r="D37" s="17">
        <v>43907</v>
      </c>
      <c r="E37" s="17"/>
      <c r="F37" s="17"/>
      <c r="G37" s="1">
        <f t="shared" si="0"/>
        <v>-26</v>
      </c>
      <c r="H37" s="16">
        <f t="shared" si="1"/>
        <v>-47668.92</v>
      </c>
    </row>
    <row r="38" spans="1:8" ht="15">
      <c r="A38" s="28" t="s">
        <v>56</v>
      </c>
      <c r="B38" s="16">
        <v>60</v>
      </c>
      <c r="C38" s="17">
        <v>43937</v>
      </c>
      <c r="D38" s="17">
        <v>43907</v>
      </c>
      <c r="E38" s="17"/>
      <c r="F38" s="17"/>
      <c r="G38" s="1">
        <f t="shared" si="0"/>
        <v>-30</v>
      </c>
      <c r="H38" s="16">
        <f t="shared" si="1"/>
        <v>-1800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38042.22999999999</v>
      </c>
      <c r="C1">
        <f>COUNTA(A4:A203)</f>
        <v>38</v>
      </c>
      <c r="G1" s="20">
        <f>IF(B1&lt;&gt;0,H1/B1,0)</f>
        <v>-15.439727639520612</v>
      </c>
      <c r="H1" s="19">
        <f>SUM(H4:H195)</f>
        <v>-587361.67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57</v>
      </c>
      <c r="B4" s="16">
        <v>47.9</v>
      </c>
      <c r="C4" s="17">
        <v>43958</v>
      </c>
      <c r="D4" s="17">
        <v>43929</v>
      </c>
      <c r="E4" s="17"/>
      <c r="F4" s="17"/>
      <c r="G4" s="1">
        <f>D4-C4-(F4-E4)</f>
        <v>-29</v>
      </c>
      <c r="H4" s="16">
        <f>B4*G4</f>
        <v>-1389.1</v>
      </c>
    </row>
    <row r="5" spans="1:8" ht="15">
      <c r="A5" s="28" t="s">
        <v>58</v>
      </c>
      <c r="B5" s="16">
        <v>60</v>
      </c>
      <c r="C5" s="17">
        <v>43943</v>
      </c>
      <c r="D5" s="17">
        <v>43929</v>
      </c>
      <c r="E5" s="17"/>
      <c r="F5" s="17"/>
      <c r="G5" s="1">
        <f aca="true" t="shared" si="0" ref="G5:G68">D5-C5-(F5-E5)</f>
        <v>-14</v>
      </c>
      <c r="H5" s="16">
        <f aca="true" t="shared" si="1" ref="H5:H68">B5*G5</f>
        <v>-840</v>
      </c>
    </row>
    <row r="6" spans="1:8" ht="15">
      <c r="A6" s="28" t="s">
        <v>59</v>
      </c>
      <c r="B6" s="16">
        <v>32</v>
      </c>
      <c r="C6" s="17">
        <v>43957</v>
      </c>
      <c r="D6" s="17">
        <v>43929</v>
      </c>
      <c r="E6" s="17"/>
      <c r="F6" s="17"/>
      <c r="G6" s="1">
        <f t="shared" si="0"/>
        <v>-28</v>
      </c>
      <c r="H6" s="16">
        <f t="shared" si="1"/>
        <v>-896</v>
      </c>
    </row>
    <row r="7" spans="1:8" ht="15">
      <c r="A7" s="28" t="s">
        <v>60</v>
      </c>
      <c r="B7" s="16">
        <v>5771.7</v>
      </c>
      <c r="C7" s="17">
        <v>43902</v>
      </c>
      <c r="D7" s="17">
        <v>43937</v>
      </c>
      <c r="E7" s="17"/>
      <c r="F7" s="17"/>
      <c r="G7" s="1">
        <f t="shared" si="0"/>
        <v>35</v>
      </c>
      <c r="H7" s="16">
        <f t="shared" si="1"/>
        <v>202009.5</v>
      </c>
    </row>
    <row r="8" spans="1:8" ht="15">
      <c r="A8" s="28" t="s">
        <v>61</v>
      </c>
      <c r="B8" s="16">
        <v>370.95</v>
      </c>
      <c r="C8" s="17">
        <v>43925</v>
      </c>
      <c r="D8" s="17">
        <v>43937</v>
      </c>
      <c r="E8" s="17"/>
      <c r="F8" s="17"/>
      <c r="G8" s="1">
        <f t="shared" si="0"/>
        <v>12</v>
      </c>
      <c r="H8" s="16">
        <f t="shared" si="1"/>
        <v>4451.4</v>
      </c>
    </row>
    <row r="9" spans="1:8" ht="15">
      <c r="A9" s="28" t="s">
        <v>62</v>
      </c>
      <c r="B9" s="16">
        <v>45.05</v>
      </c>
      <c r="C9" s="17">
        <v>43961</v>
      </c>
      <c r="D9" s="17">
        <v>43937</v>
      </c>
      <c r="E9" s="17"/>
      <c r="F9" s="17"/>
      <c r="G9" s="1">
        <f t="shared" si="0"/>
        <v>-24</v>
      </c>
      <c r="H9" s="16">
        <f t="shared" si="1"/>
        <v>-1081.1999999999998</v>
      </c>
    </row>
    <row r="10" spans="1:8" ht="15">
      <c r="A10" s="28" t="s">
        <v>63</v>
      </c>
      <c r="B10" s="16">
        <v>69.99</v>
      </c>
      <c r="C10" s="17">
        <v>43961</v>
      </c>
      <c r="D10" s="17">
        <v>43937</v>
      </c>
      <c r="E10" s="17"/>
      <c r="F10" s="17"/>
      <c r="G10" s="1">
        <f t="shared" si="0"/>
        <v>-24</v>
      </c>
      <c r="H10" s="16">
        <f t="shared" si="1"/>
        <v>-1679.7599999999998</v>
      </c>
    </row>
    <row r="11" spans="1:8" ht="15">
      <c r="A11" s="28" t="s">
        <v>64</v>
      </c>
      <c r="B11" s="16">
        <v>45.6</v>
      </c>
      <c r="C11" s="17">
        <v>43961</v>
      </c>
      <c r="D11" s="17">
        <v>43937</v>
      </c>
      <c r="E11" s="17"/>
      <c r="F11" s="17"/>
      <c r="G11" s="1">
        <f t="shared" si="0"/>
        <v>-24</v>
      </c>
      <c r="H11" s="16">
        <f t="shared" si="1"/>
        <v>-1094.4</v>
      </c>
    </row>
    <row r="12" spans="1:8" ht="15">
      <c r="A12" s="28" t="s">
        <v>65</v>
      </c>
      <c r="B12" s="16">
        <v>185</v>
      </c>
      <c r="C12" s="17">
        <v>43960</v>
      </c>
      <c r="D12" s="17">
        <v>43937</v>
      </c>
      <c r="E12" s="17"/>
      <c r="F12" s="17"/>
      <c r="G12" s="1">
        <f t="shared" si="0"/>
        <v>-23</v>
      </c>
      <c r="H12" s="16">
        <f t="shared" si="1"/>
        <v>-4255</v>
      </c>
    </row>
    <row r="13" spans="1:8" ht="15">
      <c r="A13" s="28" t="s">
        <v>66</v>
      </c>
      <c r="B13" s="16">
        <v>356</v>
      </c>
      <c r="C13" s="17">
        <v>43972</v>
      </c>
      <c r="D13" s="17">
        <v>43951</v>
      </c>
      <c r="E13" s="17"/>
      <c r="F13" s="17"/>
      <c r="G13" s="1">
        <f t="shared" si="0"/>
        <v>-21</v>
      </c>
      <c r="H13" s="16">
        <f t="shared" si="1"/>
        <v>-7476</v>
      </c>
    </row>
    <row r="14" spans="1:8" ht="15">
      <c r="A14" s="28" t="s">
        <v>67</v>
      </c>
      <c r="B14" s="16">
        <v>143.57</v>
      </c>
      <c r="C14" s="17">
        <v>43971</v>
      </c>
      <c r="D14" s="17">
        <v>43951</v>
      </c>
      <c r="E14" s="17"/>
      <c r="F14" s="17"/>
      <c r="G14" s="1">
        <f t="shared" si="0"/>
        <v>-20</v>
      </c>
      <c r="H14" s="16">
        <f t="shared" si="1"/>
        <v>-2871.3999999999996</v>
      </c>
    </row>
    <row r="15" spans="1:8" ht="15">
      <c r="A15" s="28" t="s">
        <v>68</v>
      </c>
      <c r="B15" s="16">
        <v>381</v>
      </c>
      <c r="C15" s="17">
        <v>43974</v>
      </c>
      <c r="D15" s="17">
        <v>43951</v>
      </c>
      <c r="E15" s="17"/>
      <c r="F15" s="17"/>
      <c r="G15" s="1">
        <f t="shared" si="0"/>
        <v>-23</v>
      </c>
      <c r="H15" s="16">
        <f t="shared" si="1"/>
        <v>-8763</v>
      </c>
    </row>
    <row r="16" spans="1:8" ht="15">
      <c r="A16" s="28" t="s">
        <v>69</v>
      </c>
      <c r="B16" s="16">
        <v>200</v>
      </c>
      <c r="C16" s="17">
        <v>43975</v>
      </c>
      <c r="D16" s="17">
        <v>43951</v>
      </c>
      <c r="E16" s="17"/>
      <c r="F16" s="17"/>
      <c r="G16" s="1">
        <f t="shared" si="0"/>
        <v>-24</v>
      </c>
      <c r="H16" s="16">
        <f t="shared" si="1"/>
        <v>-4800</v>
      </c>
    </row>
    <row r="17" spans="1:8" ht="15">
      <c r="A17" s="28" t="s">
        <v>70</v>
      </c>
      <c r="B17" s="16">
        <v>76.2</v>
      </c>
      <c r="C17" s="17">
        <v>43974</v>
      </c>
      <c r="D17" s="17">
        <v>43972</v>
      </c>
      <c r="E17" s="17"/>
      <c r="F17" s="17"/>
      <c r="G17" s="1">
        <f t="shared" si="0"/>
        <v>-2</v>
      </c>
      <c r="H17" s="16">
        <f t="shared" si="1"/>
        <v>-152.4</v>
      </c>
    </row>
    <row r="18" spans="1:8" ht="15">
      <c r="A18" s="28" t="s">
        <v>71</v>
      </c>
      <c r="B18" s="16">
        <v>800</v>
      </c>
      <c r="C18" s="17">
        <v>43994</v>
      </c>
      <c r="D18" s="17">
        <v>43972</v>
      </c>
      <c r="E18" s="17"/>
      <c r="F18" s="17"/>
      <c r="G18" s="1">
        <f t="shared" si="0"/>
        <v>-22</v>
      </c>
      <c r="H18" s="16">
        <f t="shared" si="1"/>
        <v>-17600</v>
      </c>
    </row>
    <row r="19" spans="1:8" ht="15">
      <c r="A19" s="28" t="s">
        <v>72</v>
      </c>
      <c r="B19" s="16">
        <v>8250</v>
      </c>
      <c r="C19" s="17">
        <v>44000</v>
      </c>
      <c r="D19" s="17">
        <v>43972</v>
      </c>
      <c r="E19" s="17"/>
      <c r="F19" s="17"/>
      <c r="G19" s="1">
        <f t="shared" si="0"/>
        <v>-28</v>
      </c>
      <c r="H19" s="16">
        <f t="shared" si="1"/>
        <v>-231000</v>
      </c>
    </row>
    <row r="20" spans="1:8" ht="15">
      <c r="A20" s="28" t="s">
        <v>73</v>
      </c>
      <c r="B20" s="16">
        <v>600</v>
      </c>
      <c r="C20" s="17">
        <v>43989</v>
      </c>
      <c r="D20" s="17">
        <v>43972</v>
      </c>
      <c r="E20" s="17"/>
      <c r="F20" s="17"/>
      <c r="G20" s="1">
        <f t="shared" si="0"/>
        <v>-17</v>
      </c>
      <c r="H20" s="16">
        <f t="shared" si="1"/>
        <v>-10200</v>
      </c>
    </row>
    <row r="21" spans="1:8" ht="15">
      <c r="A21" s="28" t="s">
        <v>74</v>
      </c>
      <c r="B21" s="16">
        <v>540</v>
      </c>
      <c r="C21" s="17">
        <v>43989</v>
      </c>
      <c r="D21" s="17">
        <v>43972</v>
      </c>
      <c r="E21" s="17"/>
      <c r="F21" s="17"/>
      <c r="G21" s="1">
        <f t="shared" si="0"/>
        <v>-17</v>
      </c>
      <c r="H21" s="16">
        <f t="shared" si="1"/>
        <v>-9180</v>
      </c>
    </row>
    <row r="22" spans="1:8" ht="15">
      <c r="A22" s="28" t="s">
        <v>75</v>
      </c>
      <c r="B22" s="16">
        <v>316.26</v>
      </c>
      <c r="C22" s="17">
        <v>43989</v>
      </c>
      <c r="D22" s="17">
        <v>43972</v>
      </c>
      <c r="E22" s="17"/>
      <c r="F22" s="17"/>
      <c r="G22" s="1">
        <f t="shared" si="0"/>
        <v>-17</v>
      </c>
      <c r="H22" s="16">
        <f t="shared" si="1"/>
        <v>-5376.42</v>
      </c>
    </row>
    <row r="23" spans="1:8" ht="15">
      <c r="A23" s="28" t="s">
        <v>76</v>
      </c>
      <c r="B23" s="16">
        <v>60</v>
      </c>
      <c r="C23" s="17">
        <v>43974</v>
      </c>
      <c r="D23" s="17">
        <v>43972</v>
      </c>
      <c r="E23" s="17"/>
      <c r="F23" s="17"/>
      <c r="G23" s="1">
        <f t="shared" si="0"/>
        <v>-2</v>
      </c>
      <c r="H23" s="16">
        <f t="shared" si="1"/>
        <v>-120</v>
      </c>
    </row>
    <row r="24" spans="1:8" ht="15">
      <c r="A24" s="28" t="s">
        <v>77</v>
      </c>
      <c r="B24" s="16">
        <v>60</v>
      </c>
      <c r="C24" s="17">
        <v>43992</v>
      </c>
      <c r="D24" s="17">
        <v>43972</v>
      </c>
      <c r="E24" s="17"/>
      <c r="F24" s="17"/>
      <c r="G24" s="1">
        <f t="shared" si="0"/>
        <v>-20</v>
      </c>
      <c r="H24" s="16">
        <f t="shared" si="1"/>
        <v>-1200</v>
      </c>
    </row>
    <row r="25" spans="1:8" ht="15">
      <c r="A25" s="28" t="s">
        <v>78</v>
      </c>
      <c r="B25" s="16">
        <v>9488.33</v>
      </c>
      <c r="C25" s="17">
        <v>43992</v>
      </c>
      <c r="D25" s="17">
        <v>43972</v>
      </c>
      <c r="E25" s="17"/>
      <c r="F25" s="17"/>
      <c r="G25" s="1">
        <f t="shared" si="0"/>
        <v>-20</v>
      </c>
      <c r="H25" s="16">
        <f t="shared" si="1"/>
        <v>-189766.6</v>
      </c>
    </row>
    <row r="26" spans="1:8" ht="15">
      <c r="A26" s="28" t="s">
        <v>79</v>
      </c>
      <c r="B26" s="16">
        <v>17.31</v>
      </c>
      <c r="C26" s="17">
        <v>44003</v>
      </c>
      <c r="D26" s="17">
        <v>43999</v>
      </c>
      <c r="E26" s="17"/>
      <c r="F26" s="17"/>
      <c r="G26" s="1">
        <f t="shared" si="0"/>
        <v>-4</v>
      </c>
      <c r="H26" s="16">
        <f t="shared" si="1"/>
        <v>-69.24</v>
      </c>
    </row>
    <row r="27" spans="1:8" ht="15">
      <c r="A27" s="28" t="s">
        <v>80</v>
      </c>
      <c r="B27" s="16">
        <v>277.5</v>
      </c>
      <c r="C27" s="17">
        <v>44010</v>
      </c>
      <c r="D27" s="17">
        <v>43999</v>
      </c>
      <c r="E27" s="17"/>
      <c r="F27" s="17"/>
      <c r="G27" s="1">
        <f t="shared" si="0"/>
        <v>-11</v>
      </c>
      <c r="H27" s="16">
        <f t="shared" si="1"/>
        <v>-3052.5</v>
      </c>
    </row>
    <row r="28" spans="1:8" ht="15">
      <c r="A28" s="28" t="s">
        <v>81</v>
      </c>
      <c r="B28" s="16">
        <v>720</v>
      </c>
      <c r="C28" s="17">
        <v>43989</v>
      </c>
      <c r="D28" s="17">
        <v>43999</v>
      </c>
      <c r="E28" s="17"/>
      <c r="F28" s="17"/>
      <c r="G28" s="1">
        <f t="shared" si="0"/>
        <v>10</v>
      </c>
      <c r="H28" s="16">
        <f t="shared" si="1"/>
        <v>7200</v>
      </c>
    </row>
    <row r="29" spans="1:8" ht="15">
      <c r="A29" s="28" t="s">
        <v>82</v>
      </c>
      <c r="B29" s="16">
        <v>22.14</v>
      </c>
      <c r="C29" s="17">
        <v>44010</v>
      </c>
      <c r="D29" s="17">
        <v>43999</v>
      </c>
      <c r="E29" s="17"/>
      <c r="F29" s="17"/>
      <c r="G29" s="1">
        <f t="shared" si="0"/>
        <v>-11</v>
      </c>
      <c r="H29" s="16">
        <f t="shared" si="1"/>
        <v>-243.54000000000002</v>
      </c>
    </row>
    <row r="30" spans="1:8" ht="15">
      <c r="A30" s="28" t="s">
        <v>83</v>
      </c>
      <c r="B30" s="16">
        <v>2003.89</v>
      </c>
      <c r="C30" s="17">
        <v>44009</v>
      </c>
      <c r="D30" s="17">
        <v>43999</v>
      </c>
      <c r="E30" s="17"/>
      <c r="F30" s="17"/>
      <c r="G30" s="1">
        <f t="shared" si="0"/>
        <v>-10</v>
      </c>
      <c r="H30" s="16">
        <f t="shared" si="1"/>
        <v>-20038.9</v>
      </c>
    </row>
    <row r="31" spans="1:8" ht="15">
      <c r="A31" s="28" t="s">
        <v>84</v>
      </c>
      <c r="B31" s="16">
        <v>80</v>
      </c>
      <c r="C31" s="17">
        <v>44022</v>
      </c>
      <c r="D31" s="17">
        <v>43999</v>
      </c>
      <c r="E31" s="17"/>
      <c r="F31" s="17"/>
      <c r="G31" s="1">
        <f t="shared" si="0"/>
        <v>-23</v>
      </c>
      <c r="H31" s="16">
        <f t="shared" si="1"/>
        <v>-1840</v>
      </c>
    </row>
    <row r="32" spans="1:8" ht="15">
      <c r="A32" s="28" t="s">
        <v>85</v>
      </c>
      <c r="B32" s="16">
        <v>1013</v>
      </c>
      <c r="C32" s="17">
        <v>44016</v>
      </c>
      <c r="D32" s="17">
        <v>43999</v>
      </c>
      <c r="E32" s="17"/>
      <c r="F32" s="17"/>
      <c r="G32" s="1">
        <f t="shared" si="0"/>
        <v>-17</v>
      </c>
      <c r="H32" s="16">
        <f t="shared" si="1"/>
        <v>-17221</v>
      </c>
    </row>
    <row r="33" spans="1:8" ht="15">
      <c r="A33" s="28" t="s">
        <v>86</v>
      </c>
      <c r="B33" s="16">
        <v>256</v>
      </c>
      <c r="C33" s="17">
        <v>44016</v>
      </c>
      <c r="D33" s="17">
        <v>43999</v>
      </c>
      <c r="E33" s="17"/>
      <c r="F33" s="17"/>
      <c r="G33" s="1">
        <f t="shared" si="0"/>
        <v>-17</v>
      </c>
      <c r="H33" s="16">
        <f t="shared" si="1"/>
        <v>-4352</v>
      </c>
    </row>
    <row r="34" spans="1:8" ht="15">
      <c r="A34" s="28" t="s">
        <v>87</v>
      </c>
      <c r="B34" s="16">
        <v>49.5</v>
      </c>
      <c r="C34" s="17">
        <v>44038</v>
      </c>
      <c r="D34" s="17">
        <v>43999</v>
      </c>
      <c r="E34" s="17"/>
      <c r="F34" s="17"/>
      <c r="G34" s="1">
        <f t="shared" si="0"/>
        <v>-39</v>
      </c>
      <c r="H34" s="16">
        <f t="shared" si="1"/>
        <v>-1930.5</v>
      </c>
    </row>
    <row r="35" spans="1:8" ht="15">
      <c r="A35" s="28" t="s">
        <v>88</v>
      </c>
      <c r="B35" s="16">
        <v>1045.48</v>
      </c>
      <c r="C35" s="17">
        <v>44010</v>
      </c>
      <c r="D35" s="17">
        <v>43999</v>
      </c>
      <c r="E35" s="17"/>
      <c r="F35" s="17"/>
      <c r="G35" s="1">
        <f t="shared" si="0"/>
        <v>-11</v>
      </c>
      <c r="H35" s="16">
        <f t="shared" si="1"/>
        <v>-11500.28</v>
      </c>
    </row>
    <row r="36" spans="1:8" ht="15">
      <c r="A36" s="28" t="s">
        <v>89</v>
      </c>
      <c r="B36" s="16">
        <v>2459.52</v>
      </c>
      <c r="C36" s="17">
        <v>44009</v>
      </c>
      <c r="D36" s="17">
        <v>43999</v>
      </c>
      <c r="E36" s="17"/>
      <c r="F36" s="17"/>
      <c r="G36" s="1">
        <f t="shared" si="0"/>
        <v>-10</v>
      </c>
      <c r="H36" s="16">
        <f t="shared" si="1"/>
        <v>-24595.2</v>
      </c>
    </row>
    <row r="37" spans="1:8" ht="15">
      <c r="A37" s="28" t="s">
        <v>90</v>
      </c>
      <c r="B37" s="16">
        <v>735</v>
      </c>
      <c r="C37" s="17">
        <v>44022</v>
      </c>
      <c r="D37" s="17">
        <v>43999</v>
      </c>
      <c r="E37" s="17"/>
      <c r="F37" s="17"/>
      <c r="G37" s="1">
        <f t="shared" si="0"/>
        <v>-23</v>
      </c>
      <c r="H37" s="16">
        <f t="shared" si="1"/>
        <v>-16905</v>
      </c>
    </row>
    <row r="38" spans="1:8" ht="15">
      <c r="A38" s="28" t="s">
        <v>91</v>
      </c>
      <c r="B38" s="16">
        <v>138.5</v>
      </c>
      <c r="C38" s="17">
        <v>44024</v>
      </c>
      <c r="D38" s="17">
        <v>43999</v>
      </c>
      <c r="E38" s="17"/>
      <c r="F38" s="17"/>
      <c r="G38" s="1">
        <f t="shared" si="0"/>
        <v>-25</v>
      </c>
      <c r="H38" s="16">
        <f t="shared" si="1"/>
        <v>-3462.5</v>
      </c>
    </row>
    <row r="39" spans="1:8" ht="15">
      <c r="A39" s="28" t="s">
        <v>92</v>
      </c>
      <c r="B39" s="16">
        <v>130.07</v>
      </c>
      <c r="C39" s="17">
        <v>44030</v>
      </c>
      <c r="D39" s="17">
        <v>43999</v>
      </c>
      <c r="E39" s="17"/>
      <c r="F39" s="17"/>
      <c r="G39" s="1">
        <f t="shared" si="0"/>
        <v>-31</v>
      </c>
      <c r="H39" s="16">
        <f t="shared" si="1"/>
        <v>-4032.1699999999996</v>
      </c>
    </row>
    <row r="40" spans="1:8" ht="15">
      <c r="A40" s="28" t="s">
        <v>93</v>
      </c>
      <c r="B40" s="16">
        <v>246</v>
      </c>
      <c r="C40" s="17">
        <v>44016</v>
      </c>
      <c r="D40" s="17">
        <v>43999</v>
      </c>
      <c r="E40" s="17"/>
      <c r="F40" s="17"/>
      <c r="G40" s="1">
        <f t="shared" si="0"/>
        <v>-17</v>
      </c>
      <c r="H40" s="16">
        <f t="shared" si="1"/>
        <v>-4182</v>
      </c>
    </row>
    <row r="41" spans="1:8" ht="15">
      <c r="A41" s="28" t="s">
        <v>94</v>
      </c>
      <c r="B41" s="16">
        <v>948.77</v>
      </c>
      <c r="C41" s="17">
        <v>44197</v>
      </c>
      <c r="D41" s="17">
        <v>43999</v>
      </c>
      <c r="E41" s="17"/>
      <c r="F41" s="17"/>
      <c r="G41" s="1">
        <f t="shared" si="0"/>
        <v>-198</v>
      </c>
      <c r="H41" s="16">
        <f t="shared" si="1"/>
        <v>-187856.46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6491.259999999999</v>
      </c>
      <c r="C1">
        <f>COUNTA(A4:A203)</f>
        <v>18</v>
      </c>
      <c r="G1" s="20">
        <f>IF(B1&lt;&gt;0,H1/B1,0)</f>
        <v>-14.819796156678365</v>
      </c>
      <c r="H1" s="19">
        <f>SUM(H4:H195)</f>
        <v>-96199.15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95</v>
      </c>
      <c r="B4" s="16">
        <v>295</v>
      </c>
      <c r="C4" s="17">
        <v>44037</v>
      </c>
      <c r="D4" s="17">
        <v>44015</v>
      </c>
      <c r="E4" s="17"/>
      <c r="F4" s="17"/>
      <c r="G4" s="1">
        <f>D4-C4-(F4-E4)</f>
        <v>-22</v>
      </c>
      <c r="H4" s="16">
        <f>B4*G4</f>
        <v>-6490</v>
      </c>
    </row>
    <row r="5" spans="1:8" ht="15">
      <c r="A5" s="28" t="s">
        <v>96</v>
      </c>
      <c r="B5" s="16">
        <v>985</v>
      </c>
      <c r="C5" s="17">
        <v>44029</v>
      </c>
      <c r="D5" s="17">
        <v>44015</v>
      </c>
      <c r="E5" s="17"/>
      <c r="F5" s="17"/>
      <c r="G5" s="1">
        <f aca="true" t="shared" si="0" ref="G5:G68">D5-C5-(F5-E5)</f>
        <v>-14</v>
      </c>
      <c r="H5" s="16">
        <f aca="true" t="shared" si="1" ref="H5:H68">B5*G5</f>
        <v>-13790</v>
      </c>
    </row>
    <row r="6" spans="1:8" ht="15">
      <c r="A6" s="28" t="s">
        <v>97</v>
      </c>
      <c r="B6" s="16">
        <v>140</v>
      </c>
      <c r="C6" s="17">
        <v>44037</v>
      </c>
      <c r="D6" s="17">
        <v>44015</v>
      </c>
      <c r="E6" s="17"/>
      <c r="F6" s="17"/>
      <c r="G6" s="1">
        <f t="shared" si="0"/>
        <v>-22</v>
      </c>
      <c r="H6" s="16">
        <f t="shared" si="1"/>
        <v>-3080</v>
      </c>
    </row>
    <row r="7" spans="1:8" ht="15">
      <c r="A7" s="28" t="s">
        <v>98</v>
      </c>
      <c r="B7" s="16">
        <v>826</v>
      </c>
      <c r="C7" s="17">
        <v>44045</v>
      </c>
      <c r="D7" s="17">
        <v>44015</v>
      </c>
      <c r="E7" s="17"/>
      <c r="F7" s="17"/>
      <c r="G7" s="1">
        <f t="shared" si="0"/>
        <v>-30</v>
      </c>
      <c r="H7" s="16">
        <f t="shared" si="1"/>
        <v>-24780</v>
      </c>
    </row>
    <row r="8" spans="1:8" ht="15">
      <c r="A8" s="28" t="s">
        <v>99</v>
      </c>
      <c r="B8" s="16">
        <v>45</v>
      </c>
      <c r="C8" s="17">
        <v>44045</v>
      </c>
      <c r="D8" s="17">
        <v>44015</v>
      </c>
      <c r="E8" s="17"/>
      <c r="F8" s="17"/>
      <c r="G8" s="1">
        <f t="shared" si="0"/>
        <v>-30</v>
      </c>
      <c r="H8" s="16">
        <f t="shared" si="1"/>
        <v>-1350</v>
      </c>
    </row>
    <row r="9" spans="1:8" ht="15">
      <c r="A9" s="28" t="s">
        <v>100</v>
      </c>
      <c r="B9" s="16">
        <v>34.5</v>
      </c>
      <c r="C9" s="17">
        <v>44051</v>
      </c>
      <c r="D9" s="17">
        <v>44021</v>
      </c>
      <c r="E9" s="17"/>
      <c r="F9" s="17"/>
      <c r="G9" s="1">
        <f t="shared" si="0"/>
        <v>-30</v>
      </c>
      <c r="H9" s="16">
        <f t="shared" si="1"/>
        <v>-1035</v>
      </c>
    </row>
    <row r="10" spans="1:8" ht="15">
      <c r="A10" s="28" t="s">
        <v>101</v>
      </c>
      <c r="B10" s="16">
        <v>192</v>
      </c>
      <c r="C10" s="17">
        <v>44051</v>
      </c>
      <c r="D10" s="17">
        <v>44021</v>
      </c>
      <c r="E10" s="17"/>
      <c r="F10" s="17"/>
      <c r="G10" s="1">
        <f t="shared" si="0"/>
        <v>-30</v>
      </c>
      <c r="H10" s="16">
        <f t="shared" si="1"/>
        <v>-5760</v>
      </c>
    </row>
    <row r="11" spans="1:8" ht="15">
      <c r="A11" s="28" t="s">
        <v>102</v>
      </c>
      <c r="B11" s="16">
        <v>61.99</v>
      </c>
      <c r="C11" s="17">
        <v>44051</v>
      </c>
      <c r="D11" s="17">
        <v>44021</v>
      </c>
      <c r="E11" s="17"/>
      <c r="F11" s="17"/>
      <c r="G11" s="1">
        <f t="shared" si="0"/>
        <v>-30</v>
      </c>
      <c r="H11" s="16">
        <f t="shared" si="1"/>
        <v>-1859.7</v>
      </c>
    </row>
    <row r="12" spans="1:8" ht="15">
      <c r="A12" s="28" t="s">
        <v>103</v>
      </c>
      <c r="B12" s="16">
        <v>60</v>
      </c>
      <c r="C12" s="17">
        <v>44055</v>
      </c>
      <c r="D12" s="17">
        <v>44030</v>
      </c>
      <c r="E12" s="17"/>
      <c r="F12" s="17"/>
      <c r="G12" s="1">
        <f t="shared" si="0"/>
        <v>-25</v>
      </c>
      <c r="H12" s="16">
        <f t="shared" si="1"/>
        <v>-1500</v>
      </c>
    </row>
    <row r="13" spans="1:8" ht="15">
      <c r="A13" s="28" t="s">
        <v>104</v>
      </c>
      <c r="B13" s="16">
        <v>12</v>
      </c>
      <c r="C13" s="17">
        <v>44057</v>
      </c>
      <c r="D13" s="17">
        <v>44030</v>
      </c>
      <c r="E13" s="17"/>
      <c r="F13" s="17"/>
      <c r="G13" s="1">
        <f t="shared" si="0"/>
        <v>-27</v>
      </c>
      <c r="H13" s="16">
        <f t="shared" si="1"/>
        <v>-324</v>
      </c>
    </row>
    <row r="14" spans="1:8" ht="15">
      <c r="A14" s="28" t="s">
        <v>105</v>
      </c>
      <c r="B14" s="16">
        <v>384</v>
      </c>
      <c r="C14" s="17">
        <v>44057</v>
      </c>
      <c r="D14" s="17">
        <v>44030</v>
      </c>
      <c r="E14" s="17"/>
      <c r="F14" s="17"/>
      <c r="G14" s="1">
        <f t="shared" si="0"/>
        <v>-27</v>
      </c>
      <c r="H14" s="16">
        <f t="shared" si="1"/>
        <v>-10368</v>
      </c>
    </row>
    <row r="15" spans="1:8" ht="15">
      <c r="A15" s="28" t="s">
        <v>106</v>
      </c>
      <c r="B15" s="16">
        <v>1400</v>
      </c>
      <c r="C15" s="17">
        <v>44099</v>
      </c>
      <c r="D15" s="17">
        <v>44081</v>
      </c>
      <c r="E15" s="17"/>
      <c r="F15" s="17"/>
      <c r="G15" s="1">
        <f t="shared" si="0"/>
        <v>-18</v>
      </c>
      <c r="H15" s="16">
        <f t="shared" si="1"/>
        <v>-25200</v>
      </c>
    </row>
    <row r="16" spans="1:8" ht="15">
      <c r="A16" s="28" t="s">
        <v>107</v>
      </c>
      <c r="B16" s="16">
        <v>21.45</v>
      </c>
      <c r="C16" s="17">
        <v>44078</v>
      </c>
      <c r="D16" s="17">
        <v>44081</v>
      </c>
      <c r="E16" s="17"/>
      <c r="F16" s="17"/>
      <c r="G16" s="1">
        <f t="shared" si="0"/>
        <v>3</v>
      </c>
      <c r="H16" s="16">
        <f t="shared" si="1"/>
        <v>64.35</v>
      </c>
    </row>
    <row r="17" spans="1:8" ht="15">
      <c r="A17" s="28" t="s">
        <v>108</v>
      </c>
      <c r="B17" s="16">
        <v>130</v>
      </c>
      <c r="C17" s="17">
        <v>44090</v>
      </c>
      <c r="D17" s="17">
        <v>44081</v>
      </c>
      <c r="E17" s="17"/>
      <c r="F17" s="17"/>
      <c r="G17" s="1">
        <f t="shared" si="0"/>
        <v>-9</v>
      </c>
      <c r="H17" s="16">
        <f t="shared" si="1"/>
        <v>-1170</v>
      </c>
    </row>
    <row r="18" spans="1:8" ht="15">
      <c r="A18" s="28" t="s">
        <v>109</v>
      </c>
      <c r="B18" s="16">
        <v>1154.32</v>
      </c>
      <c r="C18" s="17">
        <v>44071</v>
      </c>
      <c r="D18" s="17">
        <v>44081</v>
      </c>
      <c r="E18" s="17"/>
      <c r="F18" s="17"/>
      <c r="G18" s="1">
        <f t="shared" si="0"/>
        <v>10</v>
      </c>
      <c r="H18" s="16">
        <f t="shared" si="1"/>
        <v>11543.199999999999</v>
      </c>
    </row>
    <row r="19" spans="1:8" ht="15">
      <c r="A19" s="28" t="s">
        <v>110</v>
      </c>
      <c r="B19" s="16">
        <v>250</v>
      </c>
      <c r="C19" s="17">
        <v>44101</v>
      </c>
      <c r="D19" s="17">
        <v>44081</v>
      </c>
      <c r="E19" s="17"/>
      <c r="F19" s="17"/>
      <c r="G19" s="1">
        <f t="shared" si="0"/>
        <v>-20</v>
      </c>
      <c r="H19" s="16">
        <f t="shared" si="1"/>
        <v>-5000</v>
      </c>
    </row>
    <row r="20" spans="1:8" ht="15">
      <c r="A20" s="28" t="s">
        <v>111</v>
      </c>
      <c r="B20" s="16">
        <v>300</v>
      </c>
      <c r="C20" s="17">
        <v>44108</v>
      </c>
      <c r="D20" s="17">
        <v>44081</v>
      </c>
      <c r="E20" s="17"/>
      <c r="F20" s="17"/>
      <c r="G20" s="1">
        <f t="shared" si="0"/>
        <v>-27</v>
      </c>
      <c r="H20" s="16">
        <f t="shared" si="1"/>
        <v>-8100</v>
      </c>
    </row>
    <row r="21" spans="1:8" ht="15">
      <c r="A21" s="28" t="s">
        <v>112</v>
      </c>
      <c r="B21" s="16">
        <v>200</v>
      </c>
      <c r="C21" s="17">
        <v>44071</v>
      </c>
      <c r="D21" s="17">
        <v>44081</v>
      </c>
      <c r="E21" s="17"/>
      <c r="F21" s="17"/>
      <c r="G21" s="1">
        <f t="shared" si="0"/>
        <v>10</v>
      </c>
      <c r="H21" s="16">
        <f t="shared" si="1"/>
        <v>2000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148329.4</v>
      </c>
      <c r="C1">
        <f>COUNTA(A4:A203)</f>
        <v>67</v>
      </c>
      <c r="G1" s="20">
        <f>IF(B1&lt;&gt;0,H1/B1,0)</f>
        <v>-16.210057143088296</v>
      </c>
      <c r="H1" s="19">
        <f>SUM(H4:H195)</f>
        <v>-2404428.0500000007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113</v>
      </c>
      <c r="B4" s="16">
        <v>165</v>
      </c>
      <c r="C4" s="17">
        <v>44139</v>
      </c>
      <c r="D4" s="17">
        <v>44111</v>
      </c>
      <c r="E4" s="17"/>
      <c r="F4" s="17"/>
      <c r="G4" s="1">
        <f>D4-C4-(F4-E4)</f>
        <v>-28</v>
      </c>
      <c r="H4" s="16">
        <f>B4*G4</f>
        <v>-4620</v>
      </c>
    </row>
    <row r="5" spans="1:8" ht="15">
      <c r="A5" s="28" t="s">
        <v>114</v>
      </c>
      <c r="B5" s="16">
        <v>221.15</v>
      </c>
      <c r="C5" s="17">
        <v>44118</v>
      </c>
      <c r="D5" s="17">
        <v>44111</v>
      </c>
      <c r="E5" s="17"/>
      <c r="F5" s="17"/>
      <c r="G5" s="1">
        <f aca="true" t="shared" si="0" ref="G5:G68">D5-C5-(F5-E5)</f>
        <v>-7</v>
      </c>
      <c r="H5" s="16">
        <f aca="true" t="shared" si="1" ref="H5:H68">B5*G5</f>
        <v>-1548.05</v>
      </c>
    </row>
    <row r="6" spans="1:8" ht="15">
      <c r="A6" s="28" t="s">
        <v>115</v>
      </c>
      <c r="B6" s="16">
        <v>1706.96</v>
      </c>
      <c r="C6" s="17">
        <v>44127</v>
      </c>
      <c r="D6" s="17">
        <v>44111</v>
      </c>
      <c r="E6" s="17"/>
      <c r="F6" s="17"/>
      <c r="G6" s="1">
        <f t="shared" si="0"/>
        <v>-16</v>
      </c>
      <c r="H6" s="16">
        <f t="shared" si="1"/>
        <v>-27311.36</v>
      </c>
    </row>
    <row r="7" spans="1:8" ht="15">
      <c r="A7" s="28" t="s">
        <v>116</v>
      </c>
      <c r="B7" s="16">
        <v>3815.9</v>
      </c>
      <c r="C7" s="17">
        <v>44127</v>
      </c>
      <c r="D7" s="17">
        <v>44111</v>
      </c>
      <c r="E7" s="17"/>
      <c r="F7" s="17"/>
      <c r="G7" s="1">
        <f t="shared" si="0"/>
        <v>-16</v>
      </c>
      <c r="H7" s="16">
        <f t="shared" si="1"/>
        <v>-61054.4</v>
      </c>
    </row>
    <row r="8" spans="1:8" ht="15">
      <c r="A8" s="28" t="s">
        <v>117</v>
      </c>
      <c r="B8" s="16">
        <v>118</v>
      </c>
      <c r="C8" s="17">
        <v>44107</v>
      </c>
      <c r="D8" s="17">
        <v>44111</v>
      </c>
      <c r="E8" s="17"/>
      <c r="F8" s="17"/>
      <c r="G8" s="1">
        <f t="shared" si="0"/>
        <v>4</v>
      </c>
      <c r="H8" s="16">
        <f t="shared" si="1"/>
        <v>472</v>
      </c>
    </row>
    <row r="9" spans="1:8" ht="15">
      <c r="A9" s="28" t="s">
        <v>118</v>
      </c>
      <c r="B9" s="16">
        <v>360</v>
      </c>
      <c r="C9" s="17">
        <v>44118</v>
      </c>
      <c r="D9" s="17">
        <v>44111</v>
      </c>
      <c r="E9" s="17"/>
      <c r="F9" s="17"/>
      <c r="G9" s="1">
        <f t="shared" si="0"/>
        <v>-7</v>
      </c>
      <c r="H9" s="16">
        <f t="shared" si="1"/>
        <v>-2520</v>
      </c>
    </row>
    <row r="10" spans="1:8" ht="15">
      <c r="A10" s="28" t="s">
        <v>119</v>
      </c>
      <c r="B10" s="16">
        <v>79.95</v>
      </c>
      <c r="C10" s="17">
        <v>44127</v>
      </c>
      <c r="D10" s="17">
        <v>44111</v>
      </c>
      <c r="E10" s="17"/>
      <c r="F10" s="17"/>
      <c r="G10" s="1">
        <f t="shared" si="0"/>
        <v>-16</v>
      </c>
      <c r="H10" s="16">
        <f t="shared" si="1"/>
        <v>-1279.2</v>
      </c>
    </row>
    <row r="11" spans="1:8" ht="15">
      <c r="A11" s="28" t="s">
        <v>120</v>
      </c>
      <c r="B11" s="16">
        <v>117.36</v>
      </c>
      <c r="C11" s="17">
        <v>44128</v>
      </c>
      <c r="D11" s="17">
        <v>44111</v>
      </c>
      <c r="E11" s="17"/>
      <c r="F11" s="17"/>
      <c r="G11" s="1">
        <f t="shared" si="0"/>
        <v>-17</v>
      </c>
      <c r="H11" s="16">
        <f t="shared" si="1"/>
        <v>-1995.12</v>
      </c>
    </row>
    <row r="12" spans="1:8" ht="15">
      <c r="A12" s="28" t="s">
        <v>121</v>
      </c>
      <c r="B12" s="16">
        <v>137.55</v>
      </c>
      <c r="C12" s="17">
        <v>44128</v>
      </c>
      <c r="D12" s="17">
        <v>44111</v>
      </c>
      <c r="E12" s="17"/>
      <c r="F12" s="17"/>
      <c r="G12" s="1">
        <f t="shared" si="0"/>
        <v>-17</v>
      </c>
      <c r="H12" s="16">
        <f t="shared" si="1"/>
        <v>-2338.3500000000004</v>
      </c>
    </row>
    <row r="13" spans="1:8" ht="15">
      <c r="A13" s="28" t="s">
        <v>122</v>
      </c>
      <c r="B13" s="16">
        <v>60</v>
      </c>
      <c r="C13" s="17">
        <v>44142</v>
      </c>
      <c r="D13" s="17">
        <v>44111</v>
      </c>
      <c r="E13" s="17"/>
      <c r="F13" s="17"/>
      <c r="G13" s="1">
        <f t="shared" si="0"/>
        <v>-31</v>
      </c>
      <c r="H13" s="16">
        <f t="shared" si="1"/>
        <v>-1860</v>
      </c>
    </row>
    <row r="14" spans="1:8" ht="15">
      <c r="A14" s="28" t="s">
        <v>123</v>
      </c>
      <c r="B14" s="16">
        <v>1750</v>
      </c>
      <c r="C14" s="17">
        <v>44128</v>
      </c>
      <c r="D14" s="17">
        <v>44111</v>
      </c>
      <c r="E14" s="17"/>
      <c r="F14" s="17"/>
      <c r="G14" s="1">
        <f t="shared" si="0"/>
        <v>-17</v>
      </c>
      <c r="H14" s="16">
        <f t="shared" si="1"/>
        <v>-29750</v>
      </c>
    </row>
    <row r="15" spans="1:8" ht="15">
      <c r="A15" s="28" t="s">
        <v>124</v>
      </c>
      <c r="B15" s="16">
        <v>120.43</v>
      </c>
      <c r="C15" s="17">
        <v>44128</v>
      </c>
      <c r="D15" s="17">
        <v>44111</v>
      </c>
      <c r="E15" s="17"/>
      <c r="F15" s="17"/>
      <c r="G15" s="1">
        <f t="shared" si="0"/>
        <v>-17</v>
      </c>
      <c r="H15" s="16">
        <f t="shared" si="1"/>
        <v>-2047.3100000000002</v>
      </c>
    </row>
    <row r="16" spans="1:8" ht="15">
      <c r="A16" s="28" t="s">
        <v>125</v>
      </c>
      <c r="B16" s="16">
        <v>827.07</v>
      </c>
      <c r="C16" s="17">
        <v>44134</v>
      </c>
      <c r="D16" s="17">
        <v>44111</v>
      </c>
      <c r="E16" s="17"/>
      <c r="F16" s="17"/>
      <c r="G16" s="1">
        <f t="shared" si="0"/>
        <v>-23</v>
      </c>
      <c r="H16" s="16">
        <f t="shared" si="1"/>
        <v>-19022.61</v>
      </c>
    </row>
    <row r="17" spans="1:8" ht="15">
      <c r="A17" s="28" t="s">
        <v>126</v>
      </c>
      <c r="B17" s="16">
        <v>168</v>
      </c>
      <c r="C17" s="17">
        <v>44128</v>
      </c>
      <c r="D17" s="17">
        <v>44111</v>
      </c>
      <c r="E17" s="17"/>
      <c r="F17" s="17"/>
      <c r="G17" s="1">
        <f t="shared" si="0"/>
        <v>-17</v>
      </c>
      <c r="H17" s="16">
        <f t="shared" si="1"/>
        <v>-2856</v>
      </c>
    </row>
    <row r="18" spans="1:8" ht="15">
      <c r="A18" s="28" t="s">
        <v>127</v>
      </c>
      <c r="B18" s="16">
        <v>630</v>
      </c>
      <c r="C18" s="17">
        <v>44140</v>
      </c>
      <c r="D18" s="17">
        <v>44111</v>
      </c>
      <c r="E18" s="17"/>
      <c r="F18" s="17"/>
      <c r="G18" s="1">
        <f t="shared" si="0"/>
        <v>-29</v>
      </c>
      <c r="H18" s="16">
        <f t="shared" si="1"/>
        <v>-18270</v>
      </c>
    </row>
    <row r="19" spans="1:8" ht="15">
      <c r="A19" s="28" t="s">
        <v>128</v>
      </c>
      <c r="B19" s="16">
        <v>751.18</v>
      </c>
      <c r="C19" s="17">
        <v>44139</v>
      </c>
      <c r="D19" s="17">
        <v>44111</v>
      </c>
      <c r="E19" s="17"/>
      <c r="F19" s="17"/>
      <c r="G19" s="1">
        <f t="shared" si="0"/>
        <v>-28</v>
      </c>
      <c r="H19" s="16">
        <f t="shared" si="1"/>
        <v>-21033.039999999997</v>
      </c>
    </row>
    <row r="20" spans="1:8" ht="15">
      <c r="A20" s="28" t="s">
        <v>129</v>
      </c>
      <c r="B20" s="16">
        <v>1900</v>
      </c>
      <c r="C20" s="17">
        <v>44140</v>
      </c>
      <c r="D20" s="17">
        <v>44111</v>
      </c>
      <c r="E20" s="17"/>
      <c r="F20" s="17"/>
      <c r="G20" s="1">
        <f t="shared" si="0"/>
        <v>-29</v>
      </c>
      <c r="H20" s="16">
        <f t="shared" si="1"/>
        <v>-55100</v>
      </c>
    </row>
    <row r="21" spans="1:8" ht="15">
      <c r="A21" s="28" t="s">
        <v>130</v>
      </c>
      <c r="B21" s="16">
        <v>140</v>
      </c>
      <c r="C21" s="17">
        <v>44107</v>
      </c>
      <c r="D21" s="17">
        <v>44111</v>
      </c>
      <c r="E21" s="17"/>
      <c r="F21" s="17"/>
      <c r="G21" s="1">
        <f t="shared" si="0"/>
        <v>4</v>
      </c>
      <c r="H21" s="16">
        <f t="shared" si="1"/>
        <v>560</v>
      </c>
    </row>
    <row r="22" spans="1:8" ht="15">
      <c r="A22" s="28" t="s">
        <v>131</v>
      </c>
      <c r="B22" s="16">
        <v>110</v>
      </c>
      <c r="C22" s="17">
        <v>44107</v>
      </c>
      <c r="D22" s="17">
        <v>44111</v>
      </c>
      <c r="E22" s="17"/>
      <c r="F22" s="17"/>
      <c r="G22" s="1">
        <f t="shared" si="0"/>
        <v>4</v>
      </c>
      <c r="H22" s="16">
        <f t="shared" si="1"/>
        <v>440</v>
      </c>
    </row>
    <row r="23" spans="1:8" ht="15">
      <c r="A23" s="28" t="s">
        <v>132</v>
      </c>
      <c r="B23" s="16">
        <v>26422.59</v>
      </c>
      <c r="C23" s="17">
        <v>44132</v>
      </c>
      <c r="D23" s="17">
        <v>44111</v>
      </c>
      <c r="E23" s="17"/>
      <c r="F23" s="17"/>
      <c r="G23" s="1">
        <f t="shared" si="0"/>
        <v>-21</v>
      </c>
      <c r="H23" s="16">
        <f t="shared" si="1"/>
        <v>-554874.39</v>
      </c>
    </row>
    <row r="24" spans="1:8" ht="15">
      <c r="A24" s="28" t="s">
        <v>133</v>
      </c>
      <c r="B24" s="16">
        <v>11409.2</v>
      </c>
      <c r="C24" s="17">
        <v>44132</v>
      </c>
      <c r="D24" s="17">
        <v>44111</v>
      </c>
      <c r="E24" s="17"/>
      <c r="F24" s="17"/>
      <c r="G24" s="1">
        <f t="shared" si="0"/>
        <v>-21</v>
      </c>
      <c r="H24" s="16">
        <f t="shared" si="1"/>
        <v>-239593.2</v>
      </c>
    </row>
    <row r="25" spans="1:8" ht="15">
      <c r="A25" s="28" t="s">
        <v>134</v>
      </c>
      <c r="B25" s="16">
        <v>1750</v>
      </c>
      <c r="C25" s="17">
        <v>44160</v>
      </c>
      <c r="D25" s="17">
        <v>44133</v>
      </c>
      <c r="E25" s="17"/>
      <c r="F25" s="17"/>
      <c r="G25" s="1">
        <f t="shared" si="0"/>
        <v>-27</v>
      </c>
      <c r="H25" s="16">
        <f t="shared" si="1"/>
        <v>-47250</v>
      </c>
    </row>
    <row r="26" spans="1:8" ht="15">
      <c r="A26" s="28" t="s">
        <v>135</v>
      </c>
      <c r="B26" s="16">
        <v>32786.88</v>
      </c>
      <c r="C26" s="17">
        <v>44139</v>
      </c>
      <c r="D26" s="17">
        <v>44141</v>
      </c>
      <c r="E26" s="17"/>
      <c r="F26" s="17"/>
      <c r="G26" s="1">
        <f t="shared" si="0"/>
        <v>2</v>
      </c>
      <c r="H26" s="16">
        <f t="shared" si="1"/>
        <v>65573.76</v>
      </c>
    </row>
    <row r="27" spans="1:8" ht="15">
      <c r="A27" s="28" t="s">
        <v>136</v>
      </c>
      <c r="B27" s="16">
        <v>779</v>
      </c>
      <c r="C27" s="17">
        <v>44146</v>
      </c>
      <c r="D27" s="17">
        <v>44141</v>
      </c>
      <c r="E27" s="17"/>
      <c r="F27" s="17"/>
      <c r="G27" s="1">
        <f t="shared" si="0"/>
        <v>-5</v>
      </c>
      <c r="H27" s="16">
        <f t="shared" si="1"/>
        <v>-3895</v>
      </c>
    </row>
    <row r="28" spans="1:8" ht="15">
      <c r="A28" s="28" t="s">
        <v>137</v>
      </c>
      <c r="B28" s="16">
        <v>2060</v>
      </c>
      <c r="C28" s="17">
        <v>44160</v>
      </c>
      <c r="D28" s="17">
        <v>44141</v>
      </c>
      <c r="E28" s="17"/>
      <c r="F28" s="17"/>
      <c r="G28" s="1">
        <f t="shared" si="0"/>
        <v>-19</v>
      </c>
      <c r="H28" s="16">
        <f t="shared" si="1"/>
        <v>-39140</v>
      </c>
    </row>
    <row r="29" spans="1:8" ht="15">
      <c r="A29" s="28" t="s">
        <v>138</v>
      </c>
      <c r="B29" s="16">
        <v>7492.2</v>
      </c>
      <c r="C29" s="17">
        <v>44154</v>
      </c>
      <c r="D29" s="17">
        <v>44141</v>
      </c>
      <c r="E29" s="17"/>
      <c r="F29" s="17"/>
      <c r="G29" s="1">
        <f t="shared" si="0"/>
        <v>-13</v>
      </c>
      <c r="H29" s="16">
        <f t="shared" si="1"/>
        <v>-97398.59999999999</v>
      </c>
    </row>
    <row r="30" spans="1:8" ht="15">
      <c r="A30" s="28" t="s">
        <v>139</v>
      </c>
      <c r="B30" s="16">
        <v>1565.7</v>
      </c>
      <c r="C30" s="17">
        <v>44170</v>
      </c>
      <c r="D30" s="17">
        <v>44141</v>
      </c>
      <c r="E30" s="17"/>
      <c r="F30" s="17"/>
      <c r="G30" s="1">
        <f t="shared" si="0"/>
        <v>-29</v>
      </c>
      <c r="H30" s="16">
        <f t="shared" si="1"/>
        <v>-45405.3</v>
      </c>
    </row>
    <row r="31" spans="1:8" ht="15">
      <c r="A31" s="28" t="s">
        <v>140</v>
      </c>
      <c r="B31" s="16">
        <v>107.95</v>
      </c>
      <c r="C31" s="17">
        <v>44170</v>
      </c>
      <c r="D31" s="17">
        <v>44141</v>
      </c>
      <c r="E31" s="17"/>
      <c r="F31" s="17"/>
      <c r="G31" s="1">
        <f t="shared" si="0"/>
        <v>-29</v>
      </c>
      <c r="H31" s="16">
        <f t="shared" si="1"/>
        <v>-3130.55</v>
      </c>
    </row>
    <row r="32" spans="1:8" ht="15">
      <c r="A32" s="28" t="s">
        <v>141</v>
      </c>
      <c r="B32" s="16">
        <v>1094.28</v>
      </c>
      <c r="C32" s="17">
        <v>44169</v>
      </c>
      <c r="D32" s="17">
        <v>44141</v>
      </c>
      <c r="E32" s="17"/>
      <c r="F32" s="17"/>
      <c r="G32" s="1">
        <f t="shared" si="0"/>
        <v>-28</v>
      </c>
      <c r="H32" s="16">
        <f t="shared" si="1"/>
        <v>-30639.84</v>
      </c>
    </row>
    <row r="33" spans="1:8" ht="15">
      <c r="A33" s="28" t="s">
        <v>142</v>
      </c>
      <c r="B33" s="16">
        <v>44.5</v>
      </c>
      <c r="C33" s="17">
        <v>44170</v>
      </c>
      <c r="D33" s="17">
        <v>44141</v>
      </c>
      <c r="E33" s="17"/>
      <c r="F33" s="17"/>
      <c r="G33" s="1">
        <f t="shared" si="0"/>
        <v>-29</v>
      </c>
      <c r="H33" s="16">
        <f t="shared" si="1"/>
        <v>-1290.5</v>
      </c>
    </row>
    <row r="34" spans="1:8" ht="15">
      <c r="A34" s="28" t="s">
        <v>143</v>
      </c>
      <c r="B34" s="16">
        <v>182</v>
      </c>
      <c r="C34" s="17">
        <v>44170</v>
      </c>
      <c r="D34" s="17">
        <v>44141</v>
      </c>
      <c r="E34" s="17"/>
      <c r="F34" s="17"/>
      <c r="G34" s="1">
        <f t="shared" si="0"/>
        <v>-29</v>
      </c>
      <c r="H34" s="16">
        <f t="shared" si="1"/>
        <v>-5278</v>
      </c>
    </row>
    <row r="35" spans="1:8" ht="15">
      <c r="A35" s="28" t="s">
        <v>144</v>
      </c>
      <c r="B35" s="16">
        <v>109</v>
      </c>
      <c r="C35" s="17">
        <v>44170</v>
      </c>
      <c r="D35" s="17">
        <v>44141</v>
      </c>
      <c r="E35" s="17"/>
      <c r="F35" s="17"/>
      <c r="G35" s="1">
        <f t="shared" si="0"/>
        <v>-29</v>
      </c>
      <c r="H35" s="16">
        <f t="shared" si="1"/>
        <v>-3161</v>
      </c>
    </row>
    <row r="36" spans="1:8" ht="15">
      <c r="A36" s="28" t="s">
        <v>145</v>
      </c>
      <c r="B36" s="16">
        <v>9.75</v>
      </c>
      <c r="C36" s="17">
        <v>44169</v>
      </c>
      <c r="D36" s="17">
        <v>44141</v>
      </c>
      <c r="E36" s="17"/>
      <c r="F36" s="17"/>
      <c r="G36" s="1">
        <f t="shared" si="0"/>
        <v>-28</v>
      </c>
      <c r="H36" s="16">
        <f t="shared" si="1"/>
        <v>-273</v>
      </c>
    </row>
    <row r="37" spans="1:8" ht="15">
      <c r="A37" s="28" t="s">
        <v>146</v>
      </c>
      <c r="B37" s="16">
        <v>249.2</v>
      </c>
      <c r="C37" s="17">
        <v>44169</v>
      </c>
      <c r="D37" s="17">
        <v>44141</v>
      </c>
      <c r="E37" s="17"/>
      <c r="F37" s="17"/>
      <c r="G37" s="1">
        <f t="shared" si="0"/>
        <v>-28</v>
      </c>
      <c r="H37" s="16">
        <f t="shared" si="1"/>
        <v>-6977.599999999999</v>
      </c>
    </row>
    <row r="38" spans="1:8" ht="15">
      <c r="A38" s="28" t="s">
        <v>147</v>
      </c>
      <c r="B38" s="16">
        <v>119.6</v>
      </c>
      <c r="C38" s="17">
        <v>44170</v>
      </c>
      <c r="D38" s="17">
        <v>44141</v>
      </c>
      <c r="E38" s="17"/>
      <c r="F38" s="17"/>
      <c r="G38" s="1">
        <f t="shared" si="0"/>
        <v>-29</v>
      </c>
      <c r="H38" s="16">
        <f t="shared" si="1"/>
        <v>-3468.3999999999996</v>
      </c>
    </row>
    <row r="39" spans="1:8" ht="15">
      <c r="A39" s="28" t="s">
        <v>148</v>
      </c>
      <c r="B39" s="16">
        <v>60</v>
      </c>
      <c r="C39" s="17">
        <v>44170</v>
      </c>
      <c r="D39" s="17">
        <v>44153</v>
      </c>
      <c r="E39" s="17"/>
      <c r="F39" s="17"/>
      <c r="G39" s="1">
        <f t="shared" si="0"/>
        <v>-17</v>
      </c>
      <c r="H39" s="16">
        <f t="shared" si="1"/>
        <v>-1020</v>
      </c>
    </row>
    <row r="40" spans="1:8" ht="15">
      <c r="A40" s="28" t="s">
        <v>149</v>
      </c>
      <c r="B40" s="16">
        <v>158.5</v>
      </c>
      <c r="C40" s="17">
        <v>44175</v>
      </c>
      <c r="D40" s="17">
        <v>44153</v>
      </c>
      <c r="E40" s="17"/>
      <c r="F40" s="17"/>
      <c r="G40" s="1">
        <f t="shared" si="0"/>
        <v>-22</v>
      </c>
      <c r="H40" s="16">
        <f t="shared" si="1"/>
        <v>-3487</v>
      </c>
    </row>
    <row r="41" spans="1:8" ht="15">
      <c r="A41" s="28" t="s">
        <v>150</v>
      </c>
      <c r="B41" s="16">
        <v>420</v>
      </c>
      <c r="C41" s="17">
        <v>44175</v>
      </c>
      <c r="D41" s="17">
        <v>44153</v>
      </c>
      <c r="E41" s="17"/>
      <c r="F41" s="17"/>
      <c r="G41" s="1">
        <f t="shared" si="0"/>
        <v>-22</v>
      </c>
      <c r="H41" s="16">
        <f t="shared" si="1"/>
        <v>-9240</v>
      </c>
    </row>
    <row r="42" spans="1:8" ht="15">
      <c r="A42" s="28" t="s">
        <v>151</v>
      </c>
      <c r="B42" s="16">
        <v>3338</v>
      </c>
      <c r="C42" s="17">
        <v>44181</v>
      </c>
      <c r="D42" s="17">
        <v>44153</v>
      </c>
      <c r="E42" s="17"/>
      <c r="F42" s="17"/>
      <c r="G42" s="1">
        <f t="shared" si="0"/>
        <v>-28</v>
      </c>
      <c r="H42" s="16">
        <f t="shared" si="1"/>
        <v>-93464</v>
      </c>
    </row>
    <row r="43" spans="1:8" ht="15">
      <c r="A43" s="28" t="s">
        <v>152</v>
      </c>
      <c r="B43" s="16">
        <v>1209.6</v>
      </c>
      <c r="C43" s="17">
        <v>44174</v>
      </c>
      <c r="D43" s="17">
        <v>44153</v>
      </c>
      <c r="E43" s="17"/>
      <c r="F43" s="17"/>
      <c r="G43" s="1">
        <f t="shared" si="0"/>
        <v>-21</v>
      </c>
      <c r="H43" s="16">
        <f t="shared" si="1"/>
        <v>-25401.6</v>
      </c>
    </row>
    <row r="44" spans="1:8" ht="15">
      <c r="A44" s="28" t="s">
        <v>153</v>
      </c>
      <c r="B44" s="16">
        <v>1680</v>
      </c>
      <c r="C44" s="17">
        <v>44170</v>
      </c>
      <c r="D44" s="17">
        <v>44153</v>
      </c>
      <c r="E44" s="17"/>
      <c r="F44" s="17"/>
      <c r="G44" s="1">
        <f t="shared" si="0"/>
        <v>-17</v>
      </c>
      <c r="H44" s="16">
        <f t="shared" si="1"/>
        <v>-28560</v>
      </c>
    </row>
    <row r="45" spans="1:8" ht="15">
      <c r="A45" s="28" t="s">
        <v>154</v>
      </c>
      <c r="B45" s="16">
        <v>211.89</v>
      </c>
      <c r="C45" s="17">
        <v>44181</v>
      </c>
      <c r="D45" s="17">
        <v>44153</v>
      </c>
      <c r="E45" s="17"/>
      <c r="F45" s="17"/>
      <c r="G45" s="1">
        <f t="shared" si="0"/>
        <v>-28</v>
      </c>
      <c r="H45" s="16">
        <f t="shared" si="1"/>
        <v>-5932.92</v>
      </c>
    </row>
    <row r="46" spans="1:8" ht="15">
      <c r="A46" s="28" t="s">
        <v>134</v>
      </c>
      <c r="B46" s="16">
        <v>1050</v>
      </c>
      <c r="C46" s="17">
        <v>44160</v>
      </c>
      <c r="D46" s="17">
        <v>44155</v>
      </c>
      <c r="E46" s="17"/>
      <c r="F46" s="17"/>
      <c r="G46" s="1">
        <f t="shared" si="0"/>
        <v>-5</v>
      </c>
      <c r="H46" s="16">
        <f t="shared" si="1"/>
        <v>-5250</v>
      </c>
    </row>
    <row r="47" spans="1:8" ht="15">
      <c r="A47" s="28" t="s">
        <v>155</v>
      </c>
      <c r="B47" s="16">
        <v>40</v>
      </c>
      <c r="C47" s="17">
        <v>44184</v>
      </c>
      <c r="D47" s="17">
        <v>44155</v>
      </c>
      <c r="E47" s="17"/>
      <c r="F47" s="17"/>
      <c r="G47" s="1">
        <f t="shared" si="0"/>
        <v>-29</v>
      </c>
      <c r="H47" s="16">
        <f t="shared" si="1"/>
        <v>-1160</v>
      </c>
    </row>
    <row r="48" spans="1:8" ht="15">
      <c r="A48" s="28" t="s">
        <v>156</v>
      </c>
      <c r="B48" s="16">
        <v>200.4</v>
      </c>
      <c r="C48" s="17">
        <v>44174</v>
      </c>
      <c r="D48" s="17">
        <v>44155</v>
      </c>
      <c r="E48" s="17"/>
      <c r="F48" s="17"/>
      <c r="G48" s="1">
        <f t="shared" si="0"/>
        <v>-19</v>
      </c>
      <c r="H48" s="16">
        <f t="shared" si="1"/>
        <v>-3807.6</v>
      </c>
    </row>
    <row r="49" spans="1:8" ht="15">
      <c r="A49" s="28" t="s">
        <v>156</v>
      </c>
      <c r="B49" s="16">
        <v>160</v>
      </c>
      <c r="C49" s="17">
        <v>44174</v>
      </c>
      <c r="D49" s="17">
        <v>44155</v>
      </c>
      <c r="E49" s="17"/>
      <c r="F49" s="17"/>
      <c r="G49" s="1">
        <f t="shared" si="0"/>
        <v>-19</v>
      </c>
      <c r="H49" s="16">
        <f t="shared" si="1"/>
        <v>-3040</v>
      </c>
    </row>
    <row r="50" spans="1:8" ht="15">
      <c r="A50" s="28" t="s">
        <v>157</v>
      </c>
      <c r="B50" s="16">
        <v>120</v>
      </c>
      <c r="C50" s="17">
        <v>44184</v>
      </c>
      <c r="D50" s="17">
        <v>44155</v>
      </c>
      <c r="E50" s="17"/>
      <c r="F50" s="17"/>
      <c r="G50" s="1">
        <f t="shared" si="0"/>
        <v>-29</v>
      </c>
      <c r="H50" s="16">
        <f t="shared" si="1"/>
        <v>-3480</v>
      </c>
    </row>
    <row r="51" spans="1:8" ht="15">
      <c r="A51" s="28" t="s">
        <v>158</v>
      </c>
      <c r="B51" s="16">
        <v>748</v>
      </c>
      <c r="C51" s="17">
        <v>44184</v>
      </c>
      <c r="D51" s="17">
        <v>44155</v>
      </c>
      <c r="E51" s="17"/>
      <c r="F51" s="17"/>
      <c r="G51" s="1">
        <f t="shared" si="0"/>
        <v>-29</v>
      </c>
      <c r="H51" s="16">
        <f t="shared" si="1"/>
        <v>-21692</v>
      </c>
    </row>
    <row r="52" spans="1:8" ht="15">
      <c r="A52" s="28" t="s">
        <v>159</v>
      </c>
      <c r="B52" s="16">
        <v>1065.6</v>
      </c>
      <c r="C52" s="17">
        <v>44184</v>
      </c>
      <c r="D52" s="17">
        <v>44155</v>
      </c>
      <c r="E52" s="17"/>
      <c r="F52" s="17"/>
      <c r="G52" s="1">
        <f t="shared" si="0"/>
        <v>-29</v>
      </c>
      <c r="H52" s="16">
        <f t="shared" si="1"/>
        <v>-30902.399999999998</v>
      </c>
    </row>
    <row r="53" spans="1:8" ht="15">
      <c r="A53" s="28" t="s">
        <v>160</v>
      </c>
      <c r="B53" s="16">
        <v>293.27</v>
      </c>
      <c r="C53" s="17">
        <v>44184</v>
      </c>
      <c r="D53" s="17">
        <v>44155</v>
      </c>
      <c r="E53" s="17"/>
      <c r="F53" s="17"/>
      <c r="G53" s="1">
        <f t="shared" si="0"/>
        <v>-29</v>
      </c>
      <c r="H53" s="16">
        <f t="shared" si="1"/>
        <v>-8504.83</v>
      </c>
    </row>
    <row r="54" spans="1:8" ht="15">
      <c r="A54" s="28" t="s">
        <v>161</v>
      </c>
      <c r="B54" s="16">
        <v>19390</v>
      </c>
      <c r="C54" s="17">
        <v>44192</v>
      </c>
      <c r="D54" s="17">
        <v>44169</v>
      </c>
      <c r="E54" s="17"/>
      <c r="F54" s="17"/>
      <c r="G54" s="1">
        <f t="shared" si="0"/>
        <v>-23</v>
      </c>
      <c r="H54" s="16">
        <f t="shared" si="1"/>
        <v>-445970</v>
      </c>
    </row>
    <row r="55" spans="1:8" ht="15">
      <c r="A55" s="28" t="s">
        <v>162</v>
      </c>
      <c r="B55" s="16">
        <v>4650</v>
      </c>
      <c r="C55" s="17">
        <v>44192</v>
      </c>
      <c r="D55" s="17">
        <v>44169</v>
      </c>
      <c r="E55" s="17"/>
      <c r="F55" s="17"/>
      <c r="G55" s="1">
        <f t="shared" si="0"/>
        <v>-23</v>
      </c>
      <c r="H55" s="16">
        <f t="shared" si="1"/>
        <v>-106950</v>
      </c>
    </row>
    <row r="56" spans="1:8" ht="15">
      <c r="A56" s="28" t="s">
        <v>163</v>
      </c>
      <c r="B56" s="16">
        <v>742.72</v>
      </c>
      <c r="C56" s="17">
        <v>44192</v>
      </c>
      <c r="D56" s="17">
        <v>44169</v>
      </c>
      <c r="E56" s="17"/>
      <c r="F56" s="17"/>
      <c r="G56" s="1">
        <f t="shared" si="0"/>
        <v>-23</v>
      </c>
      <c r="H56" s="16">
        <f t="shared" si="1"/>
        <v>-17082.56</v>
      </c>
    </row>
    <row r="57" spans="1:8" ht="15">
      <c r="A57" s="28" t="s">
        <v>164</v>
      </c>
      <c r="B57" s="16">
        <v>10455</v>
      </c>
      <c r="C57" s="17">
        <v>44192</v>
      </c>
      <c r="D57" s="17">
        <v>44169</v>
      </c>
      <c r="E57" s="17"/>
      <c r="F57" s="17"/>
      <c r="G57" s="1">
        <f t="shared" si="0"/>
        <v>-23</v>
      </c>
      <c r="H57" s="16">
        <f t="shared" si="1"/>
        <v>-240465</v>
      </c>
    </row>
    <row r="58" spans="1:8" ht="15">
      <c r="A58" s="28" t="s">
        <v>165</v>
      </c>
      <c r="B58" s="16">
        <v>30</v>
      </c>
      <c r="C58" s="17">
        <v>44196</v>
      </c>
      <c r="D58" s="17">
        <v>44169</v>
      </c>
      <c r="E58" s="17"/>
      <c r="F58" s="17"/>
      <c r="G58" s="1">
        <f t="shared" si="0"/>
        <v>-27</v>
      </c>
      <c r="H58" s="16">
        <f t="shared" si="1"/>
        <v>-810</v>
      </c>
    </row>
    <row r="59" spans="1:8" ht="15">
      <c r="A59" s="28" t="s">
        <v>166</v>
      </c>
      <c r="B59" s="16">
        <v>80</v>
      </c>
      <c r="C59" s="17">
        <v>44188</v>
      </c>
      <c r="D59" s="17">
        <v>44169</v>
      </c>
      <c r="E59" s="17"/>
      <c r="F59" s="17"/>
      <c r="G59" s="1">
        <f t="shared" si="0"/>
        <v>-19</v>
      </c>
      <c r="H59" s="16">
        <f t="shared" si="1"/>
        <v>-1520</v>
      </c>
    </row>
    <row r="60" spans="1:8" ht="15">
      <c r="A60" s="28" t="s">
        <v>167</v>
      </c>
      <c r="B60" s="16">
        <v>277.5</v>
      </c>
      <c r="C60" s="17">
        <v>44197</v>
      </c>
      <c r="D60" s="17">
        <v>44169</v>
      </c>
      <c r="E60" s="17"/>
      <c r="F60" s="17"/>
      <c r="G60" s="1">
        <f t="shared" si="0"/>
        <v>-28</v>
      </c>
      <c r="H60" s="16">
        <f t="shared" si="1"/>
        <v>-7770</v>
      </c>
    </row>
    <row r="61" spans="1:8" ht="15">
      <c r="A61" s="28" t="s">
        <v>168</v>
      </c>
      <c r="B61" s="16">
        <v>480</v>
      </c>
      <c r="C61" s="17">
        <v>44195</v>
      </c>
      <c r="D61" s="17">
        <v>44169</v>
      </c>
      <c r="E61" s="17"/>
      <c r="F61" s="17"/>
      <c r="G61" s="1">
        <f t="shared" si="0"/>
        <v>-26</v>
      </c>
      <c r="H61" s="16">
        <f t="shared" si="1"/>
        <v>-12480</v>
      </c>
    </row>
    <row r="62" spans="1:8" ht="15">
      <c r="A62" s="28" t="s">
        <v>169</v>
      </c>
      <c r="B62" s="16">
        <v>550.12</v>
      </c>
      <c r="C62" s="17">
        <v>44198</v>
      </c>
      <c r="D62" s="17">
        <v>44169</v>
      </c>
      <c r="E62" s="17"/>
      <c r="F62" s="17"/>
      <c r="G62" s="1">
        <f t="shared" si="0"/>
        <v>-29</v>
      </c>
      <c r="H62" s="16">
        <f t="shared" si="1"/>
        <v>-15953.48</v>
      </c>
    </row>
    <row r="63" spans="1:8" ht="15">
      <c r="A63" s="28" t="s">
        <v>170</v>
      </c>
      <c r="B63" s="16">
        <v>130</v>
      </c>
      <c r="C63" s="17">
        <v>44198</v>
      </c>
      <c r="D63" s="17">
        <v>44169</v>
      </c>
      <c r="E63" s="17"/>
      <c r="F63" s="17"/>
      <c r="G63" s="1">
        <f t="shared" si="0"/>
        <v>-29</v>
      </c>
      <c r="H63" s="16">
        <f t="shared" si="1"/>
        <v>-3770</v>
      </c>
    </row>
    <row r="64" spans="1:8" ht="15">
      <c r="A64" s="28" t="s">
        <v>171</v>
      </c>
      <c r="B64" s="16">
        <v>45</v>
      </c>
      <c r="C64" s="17">
        <v>44198</v>
      </c>
      <c r="D64" s="17">
        <v>44169</v>
      </c>
      <c r="E64" s="17"/>
      <c r="F64" s="17"/>
      <c r="G64" s="1">
        <f t="shared" si="0"/>
        <v>-29</v>
      </c>
      <c r="H64" s="16">
        <f t="shared" si="1"/>
        <v>-1305</v>
      </c>
    </row>
    <row r="65" spans="1:8" ht="15">
      <c r="A65" s="28" t="s">
        <v>172</v>
      </c>
      <c r="B65" s="16">
        <v>176.4</v>
      </c>
      <c r="C65" s="17">
        <v>44198</v>
      </c>
      <c r="D65" s="17">
        <v>44169</v>
      </c>
      <c r="E65" s="17"/>
      <c r="F65" s="17"/>
      <c r="G65" s="1">
        <f t="shared" si="0"/>
        <v>-29</v>
      </c>
      <c r="H65" s="16">
        <f t="shared" si="1"/>
        <v>-5115.6</v>
      </c>
    </row>
    <row r="66" spans="1:8" ht="15">
      <c r="A66" s="28" t="s">
        <v>173</v>
      </c>
      <c r="B66" s="16">
        <v>420</v>
      </c>
      <c r="C66" s="17">
        <v>44198</v>
      </c>
      <c r="D66" s="17">
        <v>44175</v>
      </c>
      <c r="E66" s="17"/>
      <c r="F66" s="17"/>
      <c r="G66" s="1">
        <f t="shared" si="0"/>
        <v>-23</v>
      </c>
      <c r="H66" s="16">
        <f t="shared" si="1"/>
        <v>-9660</v>
      </c>
    </row>
    <row r="67" spans="1:8" ht="15">
      <c r="A67" s="28" t="s">
        <v>174</v>
      </c>
      <c r="B67" s="16">
        <v>185</v>
      </c>
      <c r="C67" s="17">
        <v>44204</v>
      </c>
      <c r="D67" s="17">
        <v>44175</v>
      </c>
      <c r="E67" s="17"/>
      <c r="F67" s="17"/>
      <c r="G67" s="1">
        <f t="shared" si="0"/>
        <v>-29</v>
      </c>
      <c r="H67" s="16">
        <f t="shared" si="1"/>
        <v>-5365</v>
      </c>
    </row>
    <row r="68" spans="1:8" ht="15">
      <c r="A68" s="28" t="s">
        <v>175</v>
      </c>
      <c r="B68" s="16">
        <v>500</v>
      </c>
      <c r="C68" s="17">
        <v>44209</v>
      </c>
      <c r="D68" s="17">
        <v>44179</v>
      </c>
      <c r="E68" s="17"/>
      <c r="F68" s="17"/>
      <c r="G68" s="1">
        <f t="shared" si="0"/>
        <v>-30</v>
      </c>
      <c r="H68" s="16">
        <f t="shared" si="1"/>
        <v>-15000</v>
      </c>
    </row>
    <row r="69" spans="1:8" ht="15">
      <c r="A69" s="28" t="s">
        <v>176</v>
      </c>
      <c r="B69" s="16">
        <v>60</v>
      </c>
      <c r="C69" s="17">
        <v>44209</v>
      </c>
      <c r="D69" s="17">
        <v>44179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-1800</v>
      </c>
    </row>
    <row r="70" spans="1:8" ht="15">
      <c r="A70" s="28" t="s">
        <v>177</v>
      </c>
      <c r="B70" s="16">
        <v>42</v>
      </c>
      <c r="C70" s="17">
        <v>44206</v>
      </c>
      <c r="D70" s="17">
        <v>44179</v>
      </c>
      <c r="E70" s="17"/>
      <c r="F70" s="17"/>
      <c r="G70" s="1">
        <f t="shared" si="2"/>
        <v>-27</v>
      </c>
      <c r="H70" s="16">
        <f t="shared" si="3"/>
        <v>-1134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2021-01-19T09:46:18Z</dcterms:modified>
  <cp:category/>
  <cp:version/>
  <cp:contentType/>
  <cp:contentStatus/>
</cp:coreProperties>
</file>