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<sst xmlns="http://schemas.openxmlformats.org/spreadsheetml/2006/main" count="199" uniqueCount="173">
  <si>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</si>
  <si>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</si>
  <si>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</si>
  <si>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</si>
  <si>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</si>
  <si>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</si>
  <si>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</si>
  <si>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</si>
  <si>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</si>
  <si>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</si>
  <si>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</si>
  <si>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</si>
  <si>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</si>
  <si>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</si>
  <si>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</si>
  <si>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</si>
  <si>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</si>
  <si>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</si>
  <si>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</si>
  <si>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</si>
  <si>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I.S.I.S.  "L. da Vinci - G.R. Carli - S. de Sandrinelli"</t>
  </si>
  <si>
    <t>34131 TRIESTE (TS) VIA P. VERONESE N.3 C.F. 80020660322 C.M. TSIS001002</t>
  </si>
  <si>
    <t>399/PA del 10/11/2018</t>
  </si>
  <si>
    <t>19 del 04/02/2019</t>
  </si>
  <si>
    <t>3/2019 del 29/01/2019</t>
  </si>
  <si>
    <t>PA-2 del 11/01/2019</t>
  </si>
  <si>
    <t>8D00261020 del 06/12/2018</t>
  </si>
  <si>
    <t>8D00259414 del 06/12/2018</t>
  </si>
  <si>
    <t>000000000534 del 25/01/2019</t>
  </si>
  <si>
    <t>2/FE del 14/01/2019</t>
  </si>
  <si>
    <t>2019-ES/C/10 del 14/02/2019</t>
  </si>
  <si>
    <t>5/ del 31/01/2019</t>
  </si>
  <si>
    <t>TST19E10000009 del 14/02/2019</t>
  </si>
  <si>
    <t>8719008352 del 23/01/2019</t>
  </si>
  <si>
    <t>20194E00373 del 08/01/2019</t>
  </si>
  <si>
    <t>27/PA del 08/02/2019</t>
  </si>
  <si>
    <t>8/PA/2019 del 19/02/2019</t>
  </si>
  <si>
    <t>23S del 25/02/2019</t>
  </si>
  <si>
    <t>000743 del 15/02/2019</t>
  </si>
  <si>
    <t>000745 del 15/02/2019</t>
  </si>
  <si>
    <t>8D00033642 del 06/02/2019</t>
  </si>
  <si>
    <t>8D00033171 del 06/02/2019</t>
  </si>
  <si>
    <t>19PAS0003574 del 31/03/2019</t>
  </si>
  <si>
    <t>000413/PA del 05/03/2019</t>
  </si>
  <si>
    <t>0000006ES del 28/02/2019</t>
  </si>
  <si>
    <t>8719089936 del 27/03/2019</t>
  </si>
  <si>
    <t>43/E7 del 25/02/2019</t>
  </si>
  <si>
    <t>380 del 27/03/2019</t>
  </si>
  <si>
    <t>2040/190003515 del 22/02/2019</t>
  </si>
  <si>
    <t>2040/190003514 del 22/02/2019</t>
  </si>
  <si>
    <t>20/FE del 04/03/2019</t>
  </si>
  <si>
    <t>2040/190003518 del 22/02/2019</t>
  </si>
  <si>
    <t>2040/190003517 del 22/02/2019</t>
  </si>
  <si>
    <t>2040/190003516 del 22/02/2019</t>
  </si>
  <si>
    <t>2/0002277 del 31/01/2019</t>
  </si>
  <si>
    <t>46/E del 18/03/2019</t>
  </si>
  <si>
    <t>28/FE del 08/03/2019</t>
  </si>
  <si>
    <t>FATTPA 41_19 del 25/03/2019</t>
  </si>
  <si>
    <t>70 del 20/03/2019</t>
  </si>
  <si>
    <t>69 del 20/03/2019</t>
  </si>
  <si>
    <t>12/PA/2019 del 13/03/2019</t>
  </si>
  <si>
    <t>38/PA del 17/03/2019</t>
  </si>
  <si>
    <t>39/PA del 17/03/2019</t>
  </si>
  <si>
    <t>381 del 27/03/2019</t>
  </si>
  <si>
    <t>FATTPA 53_19 del 01/04/2019</t>
  </si>
  <si>
    <t>369 del 29/03/2019</t>
  </si>
  <si>
    <t>371 del 29/03/2019</t>
  </si>
  <si>
    <t>370 del 29/03/2019</t>
  </si>
  <si>
    <t>8101002814 del 31/03/2019</t>
  </si>
  <si>
    <t>PA/2 del 03/04/2019</t>
  </si>
  <si>
    <t>6/002 del 02/04/2019</t>
  </si>
  <si>
    <t>8101002665 del 28/03/2019</t>
  </si>
  <si>
    <t>2019P00003 del 31/03/2019</t>
  </si>
  <si>
    <t>519 / A del 13/03/2019</t>
  </si>
  <si>
    <t>760 del 10/04/2019</t>
  </si>
  <si>
    <t>69 del 10/04/2019</t>
  </si>
  <si>
    <t>000/68/2019 del 08/04/2019</t>
  </si>
  <si>
    <t>7/00 del 08/04/2019</t>
  </si>
  <si>
    <t>FPA 5/19 del 10/04/2019</t>
  </si>
  <si>
    <t>86/E7 del 25/03/2019</t>
  </si>
  <si>
    <t>8719126274 del 24/04/2019</t>
  </si>
  <si>
    <t>53 del 12/04/2019</t>
  </si>
  <si>
    <t>2040/190008393 del 10/04/2019</t>
  </si>
  <si>
    <t>2040/190008394 del 10/04/2019</t>
  </si>
  <si>
    <t>62 del 07/05/2019</t>
  </si>
  <si>
    <t>3/2019 del 23/04/2019</t>
  </si>
  <si>
    <t>8D00074481 del 05/04/2019</t>
  </si>
  <si>
    <t>151 del 12/04/2019</t>
  </si>
  <si>
    <t>40/4/2019 del 07/04/2019</t>
  </si>
  <si>
    <t>8101003149 del 11/04/2019</t>
  </si>
  <si>
    <t>133/E7 del 08/04/2019</t>
  </si>
  <si>
    <t>48/4/2019 del 10/04/2019</t>
  </si>
  <si>
    <t>17/PA/2019 del 15/04/2019</t>
  </si>
  <si>
    <t>102/6/2019 del 30/04/2019</t>
  </si>
  <si>
    <t>103/6/2019 del 30/04/2019</t>
  </si>
  <si>
    <t>FATTPA 78_19 del 06/05/2019</t>
  </si>
  <si>
    <t>43 del 10/04/2019</t>
  </si>
  <si>
    <t>000/109/2019 del 10/05/2019</t>
  </si>
  <si>
    <t>000/108/2019 del 10/05/2019</t>
  </si>
  <si>
    <t>2/0003624 del 31/03/2019</t>
  </si>
  <si>
    <t>5/2019 del 03/05/2019</t>
  </si>
  <si>
    <t>8719167369 del 23/05/2019</t>
  </si>
  <si>
    <t>69 del 16/05/2019</t>
  </si>
  <si>
    <t>19/PA/2019 del 24/05/2019</t>
  </si>
  <si>
    <t>57 del 25/05/2019</t>
  </si>
  <si>
    <t>141bis/FE del 12/05/2019</t>
  </si>
  <si>
    <t>VP-71 del 04/06/2019</t>
  </si>
  <si>
    <t>30/ del 11/06/2019</t>
  </si>
  <si>
    <t>2019    76/a del 12/06/2019</t>
  </si>
  <si>
    <t>2/0005662 del 31/05/2019</t>
  </si>
  <si>
    <t>23/PA/2019 del 18/06/2019</t>
  </si>
  <si>
    <t>24/PA/2019 del 18/06/2019</t>
  </si>
  <si>
    <t>8D00119126 del 06/06/2019</t>
  </si>
  <si>
    <t>212 del 26/06/2019</t>
  </si>
  <si>
    <t>213 del 26/06/2019</t>
  </si>
  <si>
    <t>750/F del 02/07/2019</t>
  </si>
  <si>
    <t>8719208369 del 27/06/2019</t>
  </si>
  <si>
    <t>2019VD000607 del 30/06/2019</t>
  </si>
  <si>
    <t>PAF-2019-288 del 13/06/2019</t>
  </si>
  <si>
    <t>2040/190017570 del 30/06/2019</t>
  </si>
  <si>
    <t>FATTPA 1_19 del 13/07/2019</t>
  </si>
  <si>
    <t>FPA 99/19 del 21/06/2019</t>
  </si>
  <si>
    <t>1101 del 22/07/2019</t>
  </si>
  <si>
    <t>FPA 19201/19 del 09/07/2019</t>
  </si>
  <si>
    <t>8719235257 del 23/07/2019</t>
  </si>
  <si>
    <t>814/F del 16/07/2019</t>
  </si>
  <si>
    <t>264 del 30/07/2019</t>
  </si>
  <si>
    <t>FAP-2019-37 del 29/07/2019</t>
  </si>
  <si>
    <t>19PAS0010441 del 31/07/2019</t>
  </si>
  <si>
    <t>19PAS0010445 del 31/07/2019</t>
  </si>
  <si>
    <t>92/PA del 31/07/2019</t>
  </si>
  <si>
    <t>FPA 1/19 del 29/07/2019</t>
  </si>
  <si>
    <t>1161 del 01/08/2019</t>
  </si>
  <si>
    <t>1174 del 05/08/2019</t>
  </si>
  <si>
    <t>2/0008791 del 31/07/2019</t>
  </si>
  <si>
    <t>8D00161551 del 06/08/2019</t>
  </si>
  <si>
    <t>3/103 del 20/09/2019</t>
  </si>
  <si>
    <t>3/102 del 20/09/2019</t>
  </si>
  <si>
    <t>3/100 del 18/09/2019</t>
  </si>
  <si>
    <t>8719269442 del 29/08/2019</t>
  </si>
  <si>
    <t>1402/E del 27/08/2019</t>
  </si>
  <si>
    <t>000/204/2019 del 27/09/2019</t>
  </si>
  <si>
    <t>PAF-2019-454 del 30/08/2019</t>
  </si>
  <si>
    <t>20194E22630 del 30/08/2019</t>
  </si>
  <si>
    <t>3/101 del 18/09/2019</t>
  </si>
  <si>
    <t>20194E24813 del 17/09/2019</t>
  </si>
  <si>
    <t>20194E25541 del 23/09/2019</t>
  </si>
  <si>
    <t>3/106 del 27/09/2019</t>
  </si>
  <si>
    <t>3/107 del 27/09/2019</t>
  </si>
  <si>
    <t>DF0000636 del 24/10/2019</t>
  </si>
  <si>
    <t>DF0000608 del 23/10/2019</t>
  </si>
  <si>
    <t>DF0000711 del 29/10/2019</t>
  </si>
  <si>
    <t>DF0000466 del 15/10/2019</t>
  </si>
  <si>
    <t>DF0000405 del 10/10/2019</t>
  </si>
  <si>
    <t>DF0000552 del 22/10/2019</t>
  </si>
  <si>
    <t>115/22 del 05/07/2019</t>
  </si>
  <si>
    <t>116/22 del 05/07/2019</t>
  </si>
  <si>
    <t>8719297103 del 30/09/2019</t>
  </si>
  <si>
    <t>850 del 18/11/2019</t>
  </si>
  <si>
    <t>82/FE del 15/10/2019</t>
  </si>
  <si>
    <t>02491/19 del 14/10/2019</t>
  </si>
  <si>
    <t>VZ-1508 del 11/10/2019</t>
  </si>
  <si>
    <t>000/250/2019 del 05/11/2019</t>
  </si>
  <si>
    <t>000/226/2019 del 29/10/2019</t>
  </si>
  <si>
    <t>255 del 16/10/2019</t>
  </si>
  <si>
    <t>DF0000831 del 30/10/2019</t>
  </si>
  <si>
    <t>DF0001033 del 28/11/2019</t>
  </si>
  <si>
    <t>48/2019 del 28/11/2019</t>
  </si>
  <si>
    <t>PAF-2019-683 del 28/11/2019</t>
  </si>
  <si>
    <t>8719341171 del 27/11/2019</t>
  </si>
  <si>
    <t>20194E31485 del 18/11/2019</t>
  </si>
  <si>
    <t>853 del 29/11/2019</t>
  </si>
  <si>
    <t>8D00199385 del 07/10/2019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</si>
</sst>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153</v>
      </c>
      <c r="B10" s="37"/>
      <c r="C10" s="50">
        <f>SUM(C16:D19)</f>
        <v>290651.11</v>
      </c>
      <c r="D10" s="37"/>
      <c r="E10" s="38">
        <f>('Trimestre 1'!H1+'Trimestre 2'!H1+'Trimestre 3'!H1+'Trimestre 4'!H1)/C10</f>
        <v>-17.108142817689565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43</v>
      </c>
      <c r="C16" s="51">
        <f>'Trimestre 1'!B1</f>
        <v>73025.51999999999</v>
      </c>
      <c r="D16" s="52"/>
      <c r="E16" s="51">
        <f>'Trimestre 1'!G1</f>
        <v>-16.55761944591425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51</v>
      </c>
      <c r="C17" s="51">
        <f>'Trimestre 2'!B1</f>
        <v>74904.14000000003</v>
      </c>
      <c r="D17" s="52"/>
      <c r="E17" s="51">
        <f>'Trimestre 2'!G1</f>
        <v>-14.635875800723428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21</v>
      </c>
      <c r="C18" s="51">
        <f>'Trimestre 3'!B1</f>
        <v>20159.78</v>
      </c>
      <c r="D18" s="52"/>
      <c r="E18" s="51">
        <f>'Trimestre 3'!G1</f>
        <v>-19.66696561172791</v>
      </c>
      <c r="F18" s="53"/>
    </row>
    <row r="19" spans="1:6" ht="21.75" customHeight="1" thickBot="1">
      <c r="A19" s="24" t="s">
        <v>18</v>
      </c>
      <c r="B19" s="25">
        <f>'Trimestre 4'!C1</f>
        <v>38</v>
      </c>
      <c r="C19" s="47">
        <f>'Trimestre 4'!B1</f>
        <v>122561.66999999998</v>
      </c>
      <c r="D19" s="49"/>
      <c r="E19" s="47">
        <f>'Trimestre 4'!G1</f>
        <v>-18.526204318201604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73025.51999999999</v>
      </c>
      <c r="C1">
        <f>COUNTA(A4:A203)</f>
        <v>43</v>
      </c>
      <c r="G1" s="20">
        <f>IF(B1&lt;&gt;0,H1/B1,0)</f>
        <v>-16.55761944591425</v>
      </c>
      <c r="H1" s="19">
        <f>SUM(H4:H195)</f>
        <v>-1209128.7699999998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290</v>
      </c>
      <c r="C4" s="17">
        <v>43527</v>
      </c>
      <c r="D4" s="17">
        <v>43498</v>
      </c>
      <c r="E4" s="17"/>
      <c r="F4" s="17"/>
      <c r="G4" s="1">
        <f>D4-C4-(F4-E4)</f>
        <v>-29</v>
      </c>
      <c r="H4" s="16">
        <f>B4*G4</f>
        <v>-8410</v>
      </c>
    </row>
    <row r="5" spans="1:8" ht="15">
      <c r="A5" s="28" t="s">
        <v>23</v>
      </c>
      <c r="B5" s="16">
        <v>4530</v>
      </c>
      <c r="C5" s="17">
        <v>43532</v>
      </c>
      <c r="D5" s="17">
        <v>43511</v>
      </c>
      <c r="E5" s="17"/>
      <c r="F5" s="17"/>
      <c r="G5" s="1">
        <f aca="true" t="shared" si="0" ref="G5:G68">D5-C5-(F5-E5)</f>
        <v>-21</v>
      </c>
      <c r="H5" s="16">
        <f aca="true" t="shared" si="1" ref="H5:H68">B5*G5</f>
        <v>-95130</v>
      </c>
    </row>
    <row r="6" spans="1:8" ht="15">
      <c r="A6" s="28" t="s">
        <v>24</v>
      </c>
      <c r="B6" s="16">
        <v>4764</v>
      </c>
      <c r="C6" s="17">
        <v>43530</v>
      </c>
      <c r="D6" s="17">
        <v>43511</v>
      </c>
      <c r="E6" s="17"/>
      <c r="F6" s="17"/>
      <c r="G6" s="1">
        <f t="shared" si="0"/>
        <v>-19</v>
      </c>
      <c r="H6" s="16">
        <f t="shared" si="1"/>
        <v>-90516</v>
      </c>
    </row>
    <row r="7" spans="1:8" ht="15">
      <c r="A7" s="28" t="s">
        <v>25</v>
      </c>
      <c r="B7" s="16">
        <v>920</v>
      </c>
      <c r="C7" s="17">
        <v>43510</v>
      </c>
      <c r="D7" s="17">
        <v>43511</v>
      </c>
      <c r="E7" s="17"/>
      <c r="F7" s="17"/>
      <c r="G7" s="1">
        <f t="shared" si="0"/>
        <v>1</v>
      </c>
      <c r="H7" s="16">
        <f t="shared" si="1"/>
        <v>920</v>
      </c>
    </row>
    <row r="8" spans="1:8" ht="15">
      <c r="A8" s="28" t="s">
        <v>26</v>
      </c>
      <c r="B8" s="16">
        <v>66.8</v>
      </c>
      <c r="C8" s="17">
        <v>43510</v>
      </c>
      <c r="D8" s="17">
        <v>43511</v>
      </c>
      <c r="E8" s="17"/>
      <c r="F8" s="17"/>
      <c r="G8" s="1">
        <f t="shared" si="0"/>
        <v>1</v>
      </c>
      <c r="H8" s="16">
        <f t="shared" si="1"/>
        <v>66.8</v>
      </c>
    </row>
    <row r="9" spans="1:8" ht="15">
      <c r="A9" s="28" t="s">
        <v>27</v>
      </c>
      <c r="B9" s="16">
        <v>110.06</v>
      </c>
      <c r="C9" s="17">
        <v>43510</v>
      </c>
      <c r="D9" s="17">
        <v>43511</v>
      </c>
      <c r="E9" s="17"/>
      <c r="F9" s="17"/>
      <c r="G9" s="1">
        <f t="shared" si="0"/>
        <v>1</v>
      </c>
      <c r="H9" s="16">
        <f t="shared" si="1"/>
        <v>110.06</v>
      </c>
    </row>
    <row r="10" spans="1:8" ht="15">
      <c r="A10" s="28" t="s">
        <v>28</v>
      </c>
      <c r="B10" s="16">
        <v>10361.6</v>
      </c>
      <c r="C10" s="17">
        <v>43527</v>
      </c>
      <c r="D10" s="17">
        <v>43517</v>
      </c>
      <c r="E10" s="17"/>
      <c r="F10" s="17"/>
      <c r="G10" s="1">
        <f t="shared" si="0"/>
        <v>-10</v>
      </c>
      <c r="H10" s="16">
        <f t="shared" si="1"/>
        <v>-103616</v>
      </c>
    </row>
    <row r="11" spans="1:8" ht="15">
      <c r="A11" s="28" t="s">
        <v>29</v>
      </c>
      <c r="B11" s="16">
        <v>1372</v>
      </c>
      <c r="C11" s="17">
        <v>43527</v>
      </c>
      <c r="D11" s="17">
        <v>43524</v>
      </c>
      <c r="E11" s="17"/>
      <c r="F11" s="17"/>
      <c r="G11" s="1">
        <f t="shared" si="0"/>
        <v>-3</v>
      </c>
      <c r="H11" s="16">
        <f t="shared" si="1"/>
        <v>-4116</v>
      </c>
    </row>
    <row r="12" spans="1:8" ht="15">
      <c r="A12" s="28" t="s">
        <v>30</v>
      </c>
      <c r="B12" s="16">
        <v>67.8</v>
      </c>
      <c r="C12" s="17">
        <v>43544</v>
      </c>
      <c r="D12" s="17">
        <v>43524</v>
      </c>
      <c r="E12" s="17"/>
      <c r="F12" s="17"/>
      <c r="G12" s="1">
        <f t="shared" si="0"/>
        <v>-20</v>
      </c>
      <c r="H12" s="16">
        <f t="shared" si="1"/>
        <v>-1356</v>
      </c>
    </row>
    <row r="13" spans="1:8" ht="15">
      <c r="A13" s="28" t="s">
        <v>31</v>
      </c>
      <c r="B13" s="16">
        <v>206</v>
      </c>
      <c r="C13" s="17">
        <v>43538</v>
      </c>
      <c r="D13" s="17">
        <v>43524</v>
      </c>
      <c r="E13" s="17"/>
      <c r="F13" s="17"/>
      <c r="G13" s="1">
        <f t="shared" si="0"/>
        <v>-14</v>
      </c>
      <c r="H13" s="16">
        <f t="shared" si="1"/>
        <v>-2884</v>
      </c>
    </row>
    <row r="14" spans="1:8" ht="15">
      <c r="A14" s="28" t="s">
        <v>32</v>
      </c>
      <c r="B14" s="16">
        <v>184.5</v>
      </c>
      <c r="C14" s="17">
        <v>43544</v>
      </c>
      <c r="D14" s="17">
        <v>43524</v>
      </c>
      <c r="E14" s="17"/>
      <c r="F14" s="17"/>
      <c r="G14" s="1">
        <f t="shared" si="0"/>
        <v>-20</v>
      </c>
      <c r="H14" s="16">
        <f t="shared" si="1"/>
        <v>-3690</v>
      </c>
    </row>
    <row r="15" spans="1:8" ht="15">
      <c r="A15" s="28" t="s">
        <v>33</v>
      </c>
      <c r="B15" s="16">
        <v>59.85</v>
      </c>
      <c r="C15" s="17">
        <v>43527</v>
      </c>
      <c r="D15" s="17">
        <v>43524</v>
      </c>
      <c r="E15" s="17"/>
      <c r="F15" s="17"/>
      <c r="G15" s="1">
        <f t="shared" si="0"/>
        <v>-3</v>
      </c>
      <c r="H15" s="16">
        <f t="shared" si="1"/>
        <v>-179.55</v>
      </c>
    </row>
    <row r="16" spans="1:8" ht="15">
      <c r="A16" s="28" t="s">
        <v>34</v>
      </c>
      <c r="B16" s="16">
        <v>90</v>
      </c>
      <c r="C16" s="17">
        <v>43527</v>
      </c>
      <c r="D16" s="17">
        <v>43524</v>
      </c>
      <c r="E16" s="17"/>
      <c r="F16" s="17"/>
      <c r="G16" s="1">
        <f t="shared" si="0"/>
        <v>-3</v>
      </c>
      <c r="H16" s="16">
        <f t="shared" si="1"/>
        <v>-270</v>
      </c>
    </row>
    <row r="17" spans="1:8" ht="15">
      <c r="A17" s="28" t="s">
        <v>35</v>
      </c>
      <c r="B17" s="16">
        <v>277.5</v>
      </c>
      <c r="C17" s="17">
        <v>43538</v>
      </c>
      <c r="D17" s="17">
        <v>43524</v>
      </c>
      <c r="E17" s="17"/>
      <c r="F17" s="17"/>
      <c r="G17" s="1">
        <f t="shared" si="0"/>
        <v>-14</v>
      </c>
      <c r="H17" s="16">
        <f t="shared" si="1"/>
        <v>-3885</v>
      </c>
    </row>
    <row r="18" spans="1:8" ht="15">
      <c r="A18" s="28" t="s">
        <v>36</v>
      </c>
      <c r="B18" s="16">
        <v>1317.6</v>
      </c>
      <c r="C18" s="17">
        <v>43547</v>
      </c>
      <c r="D18" s="17">
        <v>43524</v>
      </c>
      <c r="E18" s="17"/>
      <c r="F18" s="17"/>
      <c r="G18" s="1">
        <f t="shared" si="0"/>
        <v>-23</v>
      </c>
      <c r="H18" s="16">
        <f t="shared" si="1"/>
        <v>-30304.8</v>
      </c>
    </row>
    <row r="19" spans="1:8" ht="15">
      <c r="A19" s="28" t="s">
        <v>37</v>
      </c>
      <c r="B19" s="16">
        <v>684</v>
      </c>
      <c r="C19" s="17">
        <v>43552</v>
      </c>
      <c r="D19" s="17">
        <v>43524</v>
      </c>
      <c r="E19" s="17"/>
      <c r="F19" s="17"/>
      <c r="G19" s="1">
        <f t="shared" si="0"/>
        <v>-28</v>
      </c>
      <c r="H19" s="16">
        <f t="shared" si="1"/>
        <v>-19152</v>
      </c>
    </row>
    <row r="20" spans="1:8" ht="15">
      <c r="A20" s="28" t="s">
        <v>38</v>
      </c>
      <c r="B20" s="16">
        <v>950</v>
      </c>
      <c r="C20" s="17">
        <v>43544</v>
      </c>
      <c r="D20" s="17">
        <v>43524</v>
      </c>
      <c r="E20" s="17"/>
      <c r="F20" s="17"/>
      <c r="G20" s="1">
        <f t="shared" si="0"/>
        <v>-20</v>
      </c>
      <c r="H20" s="16">
        <f t="shared" si="1"/>
        <v>-19000</v>
      </c>
    </row>
    <row r="21" spans="1:8" ht="15">
      <c r="A21" s="28" t="s">
        <v>39</v>
      </c>
      <c r="B21" s="16">
        <v>125</v>
      </c>
      <c r="C21" s="17">
        <v>43544</v>
      </c>
      <c r="D21" s="17">
        <v>43524</v>
      </c>
      <c r="E21" s="17"/>
      <c r="F21" s="17"/>
      <c r="G21" s="1">
        <f t="shared" si="0"/>
        <v>-20</v>
      </c>
      <c r="H21" s="16">
        <f t="shared" si="1"/>
        <v>-2500</v>
      </c>
    </row>
    <row r="22" spans="1:8" ht="15">
      <c r="A22" s="28" t="s">
        <v>40</v>
      </c>
      <c r="B22" s="16">
        <v>110.07</v>
      </c>
      <c r="C22" s="17">
        <v>43547</v>
      </c>
      <c r="D22" s="17">
        <v>43524</v>
      </c>
      <c r="E22" s="17"/>
      <c r="F22" s="17"/>
      <c r="G22" s="1">
        <f t="shared" si="0"/>
        <v>-23</v>
      </c>
      <c r="H22" s="16">
        <f t="shared" si="1"/>
        <v>-2531.6099999999997</v>
      </c>
    </row>
    <row r="23" spans="1:8" ht="15">
      <c r="A23" s="28" t="s">
        <v>41</v>
      </c>
      <c r="B23" s="16">
        <v>76.98</v>
      </c>
      <c r="C23" s="17">
        <v>43547</v>
      </c>
      <c r="D23" s="17">
        <v>43524</v>
      </c>
      <c r="E23" s="17"/>
      <c r="F23" s="17"/>
      <c r="G23" s="1">
        <f t="shared" si="0"/>
        <v>-23</v>
      </c>
      <c r="H23" s="16">
        <f t="shared" si="1"/>
        <v>-1770.5400000000002</v>
      </c>
    </row>
    <row r="24" spans="1:8" ht="15">
      <c r="A24" s="28" t="s">
        <v>42</v>
      </c>
      <c r="B24" s="16">
        <v>5.27</v>
      </c>
      <c r="C24" s="17">
        <v>43593</v>
      </c>
      <c r="D24" s="17">
        <v>43546</v>
      </c>
      <c r="E24" s="17"/>
      <c r="F24" s="17"/>
      <c r="G24" s="1">
        <f t="shared" si="0"/>
        <v>-47</v>
      </c>
      <c r="H24" s="16">
        <f t="shared" si="1"/>
        <v>-247.68999999999997</v>
      </c>
    </row>
    <row r="25" spans="1:8" ht="15">
      <c r="A25" s="28" t="s">
        <v>42</v>
      </c>
      <c r="B25" s="16">
        <v>23.94</v>
      </c>
      <c r="C25" s="17">
        <v>43593</v>
      </c>
      <c r="D25" s="17">
        <v>43546</v>
      </c>
      <c r="E25" s="17"/>
      <c r="F25" s="17"/>
      <c r="G25" s="1">
        <f t="shared" si="0"/>
        <v>-47</v>
      </c>
      <c r="H25" s="16">
        <f t="shared" si="1"/>
        <v>-1125.18</v>
      </c>
    </row>
    <row r="26" spans="1:8" ht="15">
      <c r="A26" s="28" t="s">
        <v>43</v>
      </c>
      <c r="B26" s="16">
        <v>71.98</v>
      </c>
      <c r="C26" s="17">
        <v>43582</v>
      </c>
      <c r="D26" s="17">
        <v>43552</v>
      </c>
      <c r="E26" s="17"/>
      <c r="F26" s="17"/>
      <c r="G26" s="1">
        <f t="shared" si="0"/>
        <v>-30</v>
      </c>
      <c r="H26" s="16">
        <f t="shared" si="1"/>
        <v>-2159.4</v>
      </c>
    </row>
    <row r="27" spans="1:8" ht="15">
      <c r="A27" s="28" t="s">
        <v>44</v>
      </c>
      <c r="B27" s="16">
        <v>1054</v>
      </c>
      <c r="C27" s="17">
        <v>43582</v>
      </c>
      <c r="D27" s="17">
        <v>43552</v>
      </c>
      <c r="E27" s="17"/>
      <c r="F27" s="17"/>
      <c r="G27" s="1">
        <f t="shared" si="0"/>
        <v>-30</v>
      </c>
      <c r="H27" s="16">
        <f t="shared" si="1"/>
        <v>-31620</v>
      </c>
    </row>
    <row r="28" spans="1:8" ht="15">
      <c r="A28" s="28" t="s">
        <v>45</v>
      </c>
      <c r="B28" s="16">
        <v>35.71</v>
      </c>
      <c r="C28" s="17">
        <v>43582</v>
      </c>
      <c r="D28" s="17">
        <v>43552</v>
      </c>
      <c r="E28" s="17"/>
      <c r="F28" s="17"/>
      <c r="G28" s="1">
        <f t="shared" si="0"/>
        <v>-30</v>
      </c>
      <c r="H28" s="16">
        <f t="shared" si="1"/>
        <v>-1071.3</v>
      </c>
    </row>
    <row r="29" spans="1:8" ht="15">
      <c r="A29" s="28" t="s">
        <v>46</v>
      </c>
      <c r="B29" s="16">
        <v>15876</v>
      </c>
      <c r="C29" s="17">
        <v>43554</v>
      </c>
      <c r="D29" s="17">
        <v>43552</v>
      </c>
      <c r="E29" s="17"/>
      <c r="F29" s="17"/>
      <c r="G29" s="1">
        <f t="shared" si="0"/>
        <v>-2</v>
      </c>
      <c r="H29" s="16">
        <f t="shared" si="1"/>
        <v>-31752</v>
      </c>
    </row>
    <row r="30" spans="1:8" ht="15">
      <c r="A30" s="28" t="s">
        <v>47</v>
      </c>
      <c r="B30" s="16">
        <v>463</v>
      </c>
      <c r="C30" s="17">
        <v>43582</v>
      </c>
      <c r="D30" s="17">
        <v>43552</v>
      </c>
      <c r="E30" s="17"/>
      <c r="F30" s="17"/>
      <c r="G30" s="1">
        <f t="shared" si="0"/>
        <v>-30</v>
      </c>
      <c r="H30" s="16">
        <f t="shared" si="1"/>
        <v>-13890</v>
      </c>
    </row>
    <row r="31" spans="1:8" ht="15">
      <c r="A31" s="28" t="s">
        <v>48</v>
      </c>
      <c r="B31" s="16">
        <v>1595</v>
      </c>
      <c r="C31" s="17">
        <v>43554</v>
      </c>
      <c r="D31" s="17">
        <v>43552</v>
      </c>
      <c r="E31" s="17"/>
      <c r="F31" s="17"/>
      <c r="G31" s="1">
        <f t="shared" si="0"/>
        <v>-2</v>
      </c>
      <c r="H31" s="16">
        <f t="shared" si="1"/>
        <v>-3190</v>
      </c>
    </row>
    <row r="32" spans="1:8" ht="15">
      <c r="A32" s="28" t="s">
        <v>49</v>
      </c>
      <c r="B32" s="16">
        <v>145</v>
      </c>
      <c r="C32" s="17">
        <v>43554</v>
      </c>
      <c r="D32" s="17">
        <v>43552</v>
      </c>
      <c r="E32" s="17"/>
      <c r="F32" s="17"/>
      <c r="G32" s="1">
        <f t="shared" si="0"/>
        <v>-2</v>
      </c>
      <c r="H32" s="16">
        <f t="shared" si="1"/>
        <v>-290</v>
      </c>
    </row>
    <row r="33" spans="1:8" ht="15">
      <c r="A33" s="28" t="s">
        <v>50</v>
      </c>
      <c r="B33" s="16">
        <v>125</v>
      </c>
      <c r="C33" s="17">
        <v>43582</v>
      </c>
      <c r="D33" s="17">
        <v>43552</v>
      </c>
      <c r="E33" s="17"/>
      <c r="F33" s="17"/>
      <c r="G33" s="1">
        <f t="shared" si="0"/>
        <v>-30</v>
      </c>
      <c r="H33" s="16">
        <f t="shared" si="1"/>
        <v>-3750</v>
      </c>
    </row>
    <row r="34" spans="1:8" ht="15">
      <c r="A34" s="28" t="s">
        <v>51</v>
      </c>
      <c r="B34" s="16">
        <v>1284.95</v>
      </c>
      <c r="C34" s="17">
        <v>43554</v>
      </c>
      <c r="D34" s="17">
        <v>43552</v>
      </c>
      <c r="E34" s="17"/>
      <c r="F34" s="17"/>
      <c r="G34" s="1">
        <f t="shared" si="0"/>
        <v>-2</v>
      </c>
      <c r="H34" s="16">
        <f t="shared" si="1"/>
        <v>-2569.9</v>
      </c>
    </row>
    <row r="35" spans="1:8" ht="15">
      <c r="A35" s="28" t="s">
        <v>52</v>
      </c>
      <c r="B35" s="16">
        <v>901.8</v>
      </c>
      <c r="C35" s="17">
        <v>43554</v>
      </c>
      <c r="D35" s="17">
        <v>43552</v>
      </c>
      <c r="E35" s="17"/>
      <c r="F35" s="17"/>
      <c r="G35" s="1">
        <f t="shared" si="0"/>
        <v>-2</v>
      </c>
      <c r="H35" s="16">
        <f t="shared" si="1"/>
        <v>-1803.6</v>
      </c>
    </row>
    <row r="36" spans="1:8" ht="15">
      <c r="A36" s="28" t="s">
        <v>53</v>
      </c>
      <c r="B36" s="16">
        <v>677.08</v>
      </c>
      <c r="C36" s="17">
        <v>43554</v>
      </c>
      <c r="D36" s="17">
        <v>43552</v>
      </c>
      <c r="E36" s="17"/>
      <c r="F36" s="17"/>
      <c r="G36" s="1">
        <f t="shared" si="0"/>
        <v>-2</v>
      </c>
      <c r="H36" s="16">
        <f t="shared" si="1"/>
        <v>-1354.16</v>
      </c>
    </row>
    <row r="37" spans="1:8" ht="15">
      <c r="A37" s="28" t="s">
        <v>54</v>
      </c>
      <c r="B37" s="16">
        <v>60</v>
      </c>
      <c r="C37" s="17">
        <v>43582</v>
      </c>
      <c r="D37" s="17">
        <v>43552</v>
      </c>
      <c r="E37" s="17"/>
      <c r="F37" s="17"/>
      <c r="G37" s="1">
        <f t="shared" si="0"/>
        <v>-30</v>
      </c>
      <c r="H37" s="16">
        <f t="shared" si="1"/>
        <v>-1800</v>
      </c>
    </row>
    <row r="38" spans="1:8" ht="15">
      <c r="A38" s="28" t="s">
        <v>55</v>
      </c>
      <c r="B38" s="16">
        <v>3620</v>
      </c>
      <c r="C38" s="17">
        <v>43582</v>
      </c>
      <c r="D38" s="17">
        <v>43552</v>
      </c>
      <c r="E38" s="17"/>
      <c r="F38" s="17"/>
      <c r="G38" s="1">
        <f t="shared" si="0"/>
        <v>-30</v>
      </c>
      <c r="H38" s="16">
        <f t="shared" si="1"/>
        <v>-108600</v>
      </c>
    </row>
    <row r="39" spans="1:8" ht="15">
      <c r="A39" s="28" t="s">
        <v>56</v>
      </c>
      <c r="B39" s="16">
        <v>50</v>
      </c>
      <c r="C39" s="17">
        <v>43582</v>
      </c>
      <c r="D39" s="17">
        <v>43552</v>
      </c>
      <c r="E39" s="17"/>
      <c r="F39" s="17"/>
      <c r="G39" s="1">
        <f t="shared" si="0"/>
        <v>-30</v>
      </c>
      <c r="H39" s="16">
        <f t="shared" si="1"/>
        <v>-1500</v>
      </c>
    </row>
    <row r="40" spans="1:8" ht="15">
      <c r="A40" s="28" t="s">
        <v>57</v>
      </c>
      <c r="B40" s="16">
        <v>9444</v>
      </c>
      <c r="C40" s="17">
        <v>43582</v>
      </c>
      <c r="D40" s="17">
        <v>43552</v>
      </c>
      <c r="E40" s="17"/>
      <c r="F40" s="17"/>
      <c r="G40" s="1">
        <f t="shared" si="0"/>
        <v>-30</v>
      </c>
      <c r="H40" s="16">
        <f t="shared" si="1"/>
        <v>-283320</v>
      </c>
    </row>
    <row r="41" spans="1:8" ht="15">
      <c r="A41" s="28" t="s">
        <v>58</v>
      </c>
      <c r="B41" s="16">
        <v>2190.7</v>
      </c>
      <c r="C41" s="17">
        <v>43582</v>
      </c>
      <c r="D41" s="17">
        <v>43552</v>
      </c>
      <c r="E41" s="17"/>
      <c r="F41" s="17"/>
      <c r="G41" s="1">
        <f t="shared" si="0"/>
        <v>-30</v>
      </c>
      <c r="H41" s="16">
        <f t="shared" si="1"/>
        <v>-65721</v>
      </c>
    </row>
    <row r="42" spans="1:8" ht="15">
      <c r="A42" s="28" t="s">
        <v>59</v>
      </c>
      <c r="B42" s="16">
        <v>2213.25</v>
      </c>
      <c r="C42" s="17">
        <v>43582</v>
      </c>
      <c r="D42" s="17">
        <v>43552</v>
      </c>
      <c r="E42" s="17"/>
      <c r="F42" s="17"/>
      <c r="G42" s="1">
        <f t="shared" si="0"/>
        <v>-30</v>
      </c>
      <c r="H42" s="16">
        <f t="shared" si="1"/>
        <v>-66397.5</v>
      </c>
    </row>
    <row r="43" spans="1:8" ht="15">
      <c r="A43" s="28" t="s">
        <v>60</v>
      </c>
      <c r="B43" s="16">
        <v>1405.44</v>
      </c>
      <c r="C43" s="17">
        <v>43582</v>
      </c>
      <c r="D43" s="17">
        <v>43552</v>
      </c>
      <c r="E43" s="17"/>
      <c r="F43" s="17"/>
      <c r="G43" s="1">
        <f t="shared" si="0"/>
        <v>-30</v>
      </c>
      <c r="H43" s="16">
        <f t="shared" si="1"/>
        <v>-42163.200000000004</v>
      </c>
    </row>
    <row r="44" spans="1:8" ht="15">
      <c r="A44" s="28" t="s">
        <v>61</v>
      </c>
      <c r="B44" s="16">
        <v>4220</v>
      </c>
      <c r="C44" s="17">
        <v>43582</v>
      </c>
      <c r="D44" s="17">
        <v>43552</v>
      </c>
      <c r="E44" s="17"/>
      <c r="F44" s="17"/>
      <c r="G44" s="1">
        <f t="shared" si="0"/>
        <v>-30</v>
      </c>
      <c r="H44" s="16">
        <f t="shared" si="1"/>
        <v>-126600</v>
      </c>
    </row>
    <row r="45" spans="1:8" ht="15">
      <c r="A45" s="28" t="s">
        <v>62</v>
      </c>
      <c r="B45" s="16">
        <v>950</v>
      </c>
      <c r="C45" s="17">
        <v>43582</v>
      </c>
      <c r="D45" s="17">
        <v>43552</v>
      </c>
      <c r="E45" s="17"/>
      <c r="F45" s="17"/>
      <c r="G45" s="1">
        <f t="shared" si="0"/>
        <v>-30</v>
      </c>
      <c r="H45" s="16">
        <f t="shared" si="1"/>
        <v>-28500</v>
      </c>
    </row>
    <row r="46" spans="1:8" ht="15">
      <c r="A46" s="28" t="s">
        <v>63</v>
      </c>
      <c r="B46" s="16">
        <v>49.64</v>
      </c>
      <c r="C46" s="17">
        <v>43582</v>
      </c>
      <c r="D46" s="17">
        <v>43552</v>
      </c>
      <c r="E46" s="17"/>
      <c r="F46" s="17"/>
      <c r="G46" s="1">
        <f t="shared" si="0"/>
        <v>-30</v>
      </c>
      <c r="H46" s="16">
        <f t="shared" si="1"/>
        <v>-1489.2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74904.14000000003</v>
      </c>
      <c r="C1">
        <f>COUNTA(A4:A203)</f>
        <v>51</v>
      </c>
      <c r="G1" s="20">
        <f>IF(B1&lt;&gt;0,H1/B1,0)</f>
        <v>-14.635875800723428</v>
      </c>
      <c r="H1" s="19">
        <f>SUM(H4:H195)</f>
        <v>-1096287.6900000002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64</v>
      </c>
      <c r="B4" s="16">
        <v>9517.5</v>
      </c>
      <c r="C4" s="17">
        <v>43594</v>
      </c>
      <c r="D4" s="17">
        <v>43564</v>
      </c>
      <c r="E4" s="17"/>
      <c r="F4" s="17"/>
      <c r="G4" s="1">
        <f>D4-C4-(F4-E4)</f>
        <v>-30</v>
      </c>
      <c r="H4" s="16">
        <f>B4*G4</f>
        <v>-285525</v>
      </c>
    </row>
    <row r="5" spans="1:8" ht="15">
      <c r="A5" s="28" t="s">
        <v>65</v>
      </c>
      <c r="B5" s="16">
        <v>134</v>
      </c>
      <c r="C5" s="17">
        <v>43594</v>
      </c>
      <c r="D5" s="17">
        <v>43564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-4020</v>
      </c>
    </row>
    <row r="6" spans="1:8" ht="15">
      <c r="A6" s="28" t="s">
        <v>66</v>
      </c>
      <c r="B6" s="16">
        <v>134</v>
      </c>
      <c r="C6" s="17">
        <v>43594</v>
      </c>
      <c r="D6" s="17">
        <v>43564</v>
      </c>
      <c r="E6" s="17"/>
      <c r="F6" s="17"/>
      <c r="G6" s="1">
        <f t="shared" si="0"/>
        <v>-30</v>
      </c>
      <c r="H6" s="16">
        <f t="shared" si="1"/>
        <v>-4020</v>
      </c>
    </row>
    <row r="7" spans="1:8" ht="15">
      <c r="A7" s="28" t="s">
        <v>67</v>
      </c>
      <c r="B7" s="16">
        <v>134</v>
      </c>
      <c r="C7" s="17">
        <v>43594</v>
      </c>
      <c r="D7" s="17">
        <v>43564</v>
      </c>
      <c r="E7" s="17"/>
      <c r="F7" s="17"/>
      <c r="G7" s="1">
        <f t="shared" si="0"/>
        <v>-30</v>
      </c>
      <c r="H7" s="16">
        <f t="shared" si="1"/>
        <v>-4020</v>
      </c>
    </row>
    <row r="8" spans="1:8" ht="15">
      <c r="A8" s="28" t="s">
        <v>68</v>
      </c>
      <c r="B8" s="16">
        <v>899.09</v>
      </c>
      <c r="C8" s="17">
        <v>43594</v>
      </c>
      <c r="D8" s="17">
        <v>43564</v>
      </c>
      <c r="E8" s="17"/>
      <c r="F8" s="17"/>
      <c r="G8" s="1">
        <f t="shared" si="0"/>
        <v>-30</v>
      </c>
      <c r="H8" s="16">
        <f t="shared" si="1"/>
        <v>-26972.7</v>
      </c>
    </row>
    <row r="9" spans="1:8" ht="15">
      <c r="A9" s="28" t="s">
        <v>69</v>
      </c>
      <c r="B9" s="16">
        <v>180</v>
      </c>
      <c r="C9" s="17">
        <v>43594</v>
      </c>
      <c r="D9" s="17">
        <v>43564</v>
      </c>
      <c r="E9" s="17"/>
      <c r="F9" s="17"/>
      <c r="G9" s="1">
        <f t="shared" si="0"/>
        <v>-30</v>
      </c>
      <c r="H9" s="16">
        <f t="shared" si="1"/>
        <v>-5400</v>
      </c>
    </row>
    <row r="10" spans="1:8" ht="15">
      <c r="A10" s="28" t="s">
        <v>70</v>
      </c>
      <c r="B10" s="16">
        <v>800</v>
      </c>
      <c r="C10" s="17">
        <v>43594</v>
      </c>
      <c r="D10" s="17">
        <v>43564</v>
      </c>
      <c r="E10" s="17"/>
      <c r="F10" s="17"/>
      <c r="G10" s="1">
        <f t="shared" si="0"/>
        <v>-30</v>
      </c>
      <c r="H10" s="16">
        <f t="shared" si="1"/>
        <v>-24000</v>
      </c>
    </row>
    <row r="11" spans="1:8" ht="15">
      <c r="A11" s="28" t="s">
        <v>71</v>
      </c>
      <c r="B11" s="16">
        <v>703.64</v>
      </c>
      <c r="C11" s="17">
        <v>43594</v>
      </c>
      <c r="D11" s="17">
        <v>43564</v>
      </c>
      <c r="E11" s="17"/>
      <c r="F11" s="17"/>
      <c r="G11" s="1">
        <f t="shared" si="0"/>
        <v>-30</v>
      </c>
      <c r="H11" s="16">
        <f t="shared" si="1"/>
        <v>-21109.2</v>
      </c>
    </row>
    <row r="12" spans="1:8" ht="15">
      <c r="A12" s="28" t="s">
        <v>72</v>
      </c>
      <c r="B12" s="16">
        <v>1065.6</v>
      </c>
      <c r="C12" s="17">
        <v>43594</v>
      </c>
      <c r="D12" s="17">
        <v>43564</v>
      </c>
      <c r="E12" s="17"/>
      <c r="F12" s="17"/>
      <c r="G12" s="1">
        <f t="shared" si="0"/>
        <v>-30</v>
      </c>
      <c r="H12" s="16">
        <f t="shared" si="1"/>
        <v>-31967.999999999996</v>
      </c>
    </row>
    <row r="13" spans="1:8" ht="15">
      <c r="A13" s="28" t="s">
        <v>73</v>
      </c>
      <c r="B13" s="16">
        <v>3600</v>
      </c>
      <c r="C13" s="17">
        <v>43594</v>
      </c>
      <c r="D13" s="17">
        <v>43564</v>
      </c>
      <c r="E13" s="17"/>
      <c r="F13" s="17"/>
      <c r="G13" s="1">
        <f t="shared" si="0"/>
        <v>-30</v>
      </c>
      <c r="H13" s="16">
        <f t="shared" si="1"/>
        <v>-108000</v>
      </c>
    </row>
    <row r="14" spans="1:8" ht="15">
      <c r="A14" s="28" t="s">
        <v>74</v>
      </c>
      <c r="B14" s="16">
        <v>60</v>
      </c>
      <c r="C14" s="17">
        <v>43602</v>
      </c>
      <c r="D14" s="17">
        <v>43564</v>
      </c>
      <c r="E14" s="17"/>
      <c r="F14" s="17"/>
      <c r="G14" s="1">
        <f t="shared" si="0"/>
        <v>-38</v>
      </c>
      <c r="H14" s="16">
        <f t="shared" si="1"/>
        <v>-2280</v>
      </c>
    </row>
    <row r="15" spans="1:8" ht="15">
      <c r="A15" s="28" t="s">
        <v>75</v>
      </c>
      <c r="B15" s="16">
        <v>192</v>
      </c>
      <c r="C15" s="17">
        <v>43601</v>
      </c>
      <c r="D15" s="17">
        <v>43585</v>
      </c>
      <c r="E15" s="17"/>
      <c r="F15" s="17"/>
      <c r="G15" s="1">
        <f t="shared" si="0"/>
        <v>-16</v>
      </c>
      <c r="H15" s="16">
        <f t="shared" si="1"/>
        <v>-3072</v>
      </c>
    </row>
    <row r="16" spans="1:8" ht="15">
      <c r="A16" s="28" t="s">
        <v>76</v>
      </c>
      <c r="B16" s="16">
        <v>175</v>
      </c>
      <c r="C16" s="17">
        <v>43601</v>
      </c>
      <c r="D16" s="17">
        <v>43571</v>
      </c>
      <c r="E16" s="17"/>
      <c r="F16" s="17"/>
      <c r="G16" s="1">
        <f t="shared" si="0"/>
        <v>-30</v>
      </c>
      <c r="H16" s="16">
        <f t="shared" si="1"/>
        <v>-5250</v>
      </c>
    </row>
    <row r="17" spans="1:8" ht="15">
      <c r="A17" s="28" t="s">
        <v>77</v>
      </c>
      <c r="B17" s="16">
        <v>630</v>
      </c>
      <c r="C17" s="17">
        <v>43601</v>
      </c>
      <c r="D17" s="17">
        <v>43571</v>
      </c>
      <c r="E17" s="17"/>
      <c r="F17" s="17"/>
      <c r="G17" s="1">
        <f t="shared" si="0"/>
        <v>-30</v>
      </c>
      <c r="H17" s="16">
        <f t="shared" si="1"/>
        <v>-18900</v>
      </c>
    </row>
    <row r="18" spans="1:8" ht="15">
      <c r="A18" s="28" t="s">
        <v>78</v>
      </c>
      <c r="B18" s="16">
        <v>3430</v>
      </c>
      <c r="C18" s="17">
        <v>43601</v>
      </c>
      <c r="D18" s="17">
        <v>43571</v>
      </c>
      <c r="E18" s="17"/>
      <c r="F18" s="17"/>
      <c r="G18" s="1">
        <f t="shared" si="0"/>
        <v>-30</v>
      </c>
      <c r="H18" s="16">
        <f t="shared" si="1"/>
        <v>-102900</v>
      </c>
    </row>
    <row r="19" spans="1:8" ht="15">
      <c r="A19" s="28" t="s">
        <v>79</v>
      </c>
      <c r="B19" s="16">
        <v>5242</v>
      </c>
      <c r="C19" s="17">
        <v>43582</v>
      </c>
      <c r="D19" s="17">
        <v>43601</v>
      </c>
      <c r="E19" s="17"/>
      <c r="F19" s="17"/>
      <c r="G19" s="1">
        <f t="shared" si="0"/>
        <v>19</v>
      </c>
      <c r="H19" s="16">
        <f t="shared" si="1"/>
        <v>99598</v>
      </c>
    </row>
    <row r="20" spans="1:8" ht="15">
      <c r="A20" s="28" t="s">
        <v>80</v>
      </c>
      <c r="B20" s="16">
        <v>142.6</v>
      </c>
      <c r="C20" s="17">
        <v>43615</v>
      </c>
      <c r="D20" s="17">
        <v>43601</v>
      </c>
      <c r="E20" s="17"/>
      <c r="F20" s="17"/>
      <c r="G20" s="1">
        <f t="shared" si="0"/>
        <v>-14</v>
      </c>
      <c r="H20" s="16">
        <f t="shared" si="1"/>
        <v>-1996.3999999999999</v>
      </c>
    </row>
    <row r="21" spans="1:8" ht="15">
      <c r="A21" s="28" t="s">
        <v>81</v>
      </c>
      <c r="B21" s="16">
        <v>2300</v>
      </c>
      <c r="C21" s="17">
        <v>43614</v>
      </c>
      <c r="D21" s="17">
        <v>43601</v>
      </c>
      <c r="E21" s="17"/>
      <c r="F21" s="17"/>
      <c r="G21" s="1">
        <f t="shared" si="0"/>
        <v>-13</v>
      </c>
      <c r="H21" s="16">
        <f t="shared" si="1"/>
        <v>-29900</v>
      </c>
    </row>
    <row r="22" spans="1:8" ht="15">
      <c r="A22" s="28" t="s">
        <v>82</v>
      </c>
      <c r="B22" s="16">
        <v>247</v>
      </c>
      <c r="C22" s="17">
        <v>43614</v>
      </c>
      <c r="D22" s="17">
        <v>43601</v>
      </c>
      <c r="E22" s="17"/>
      <c r="F22" s="17"/>
      <c r="G22" s="1">
        <f t="shared" si="0"/>
        <v>-13</v>
      </c>
      <c r="H22" s="16">
        <f t="shared" si="1"/>
        <v>-3211</v>
      </c>
    </row>
    <row r="23" spans="1:8" ht="15">
      <c r="A23" s="28" t="s">
        <v>83</v>
      </c>
      <c r="B23" s="16">
        <v>98.8</v>
      </c>
      <c r="C23" s="17">
        <v>43614</v>
      </c>
      <c r="D23" s="17">
        <v>43601</v>
      </c>
      <c r="E23" s="17"/>
      <c r="F23" s="17"/>
      <c r="G23" s="1">
        <f t="shared" si="0"/>
        <v>-13</v>
      </c>
      <c r="H23" s="16">
        <f t="shared" si="1"/>
        <v>-1284.3999999999999</v>
      </c>
    </row>
    <row r="24" spans="1:8" ht="15">
      <c r="A24" s="28" t="s">
        <v>84</v>
      </c>
      <c r="B24" s="16">
        <v>1000</v>
      </c>
      <c r="C24" s="17">
        <v>43624</v>
      </c>
      <c r="D24" s="17">
        <v>43601</v>
      </c>
      <c r="E24" s="17"/>
      <c r="F24" s="17"/>
      <c r="G24" s="1">
        <f t="shared" si="0"/>
        <v>-23</v>
      </c>
      <c r="H24" s="16">
        <f t="shared" si="1"/>
        <v>-23000</v>
      </c>
    </row>
    <row r="25" spans="1:8" ht="15">
      <c r="A25" s="28" t="s">
        <v>85</v>
      </c>
      <c r="B25" s="16">
        <v>262.41</v>
      </c>
      <c r="C25" s="17">
        <v>43615</v>
      </c>
      <c r="D25" s="17">
        <v>43601</v>
      </c>
      <c r="E25" s="17"/>
      <c r="F25" s="17"/>
      <c r="G25" s="1">
        <f t="shared" si="0"/>
        <v>-14</v>
      </c>
      <c r="H25" s="16">
        <f t="shared" si="1"/>
        <v>-3673.7400000000002</v>
      </c>
    </row>
    <row r="26" spans="1:8" ht="15">
      <c r="A26" s="28" t="s">
        <v>86</v>
      </c>
      <c r="B26" s="16">
        <v>110.07</v>
      </c>
      <c r="C26" s="17">
        <v>43604</v>
      </c>
      <c r="D26" s="17">
        <v>43601</v>
      </c>
      <c r="E26" s="17"/>
      <c r="F26" s="17"/>
      <c r="G26" s="1">
        <f t="shared" si="0"/>
        <v>-3</v>
      </c>
      <c r="H26" s="16">
        <f t="shared" si="1"/>
        <v>-330.21</v>
      </c>
    </row>
    <row r="27" spans="1:8" ht="15">
      <c r="A27" s="28" t="s">
        <v>87</v>
      </c>
      <c r="B27" s="16">
        <v>43</v>
      </c>
      <c r="C27" s="17">
        <v>43604</v>
      </c>
      <c r="D27" s="17">
        <v>43601</v>
      </c>
      <c r="E27" s="17"/>
      <c r="F27" s="17"/>
      <c r="G27" s="1">
        <f t="shared" si="0"/>
        <v>-3</v>
      </c>
      <c r="H27" s="16">
        <f t="shared" si="1"/>
        <v>-129</v>
      </c>
    </row>
    <row r="28" spans="1:8" ht="15">
      <c r="A28" s="28" t="s">
        <v>88</v>
      </c>
      <c r="B28" s="16">
        <v>4130</v>
      </c>
      <c r="C28" s="17">
        <v>43614</v>
      </c>
      <c r="D28" s="17">
        <v>43601</v>
      </c>
      <c r="E28" s="17"/>
      <c r="F28" s="17"/>
      <c r="G28" s="1">
        <f t="shared" si="0"/>
        <v>-13</v>
      </c>
      <c r="H28" s="16">
        <f t="shared" si="1"/>
        <v>-53690</v>
      </c>
    </row>
    <row r="29" spans="1:8" ht="15">
      <c r="A29" s="28" t="s">
        <v>89</v>
      </c>
      <c r="B29" s="16">
        <v>603</v>
      </c>
      <c r="C29" s="17">
        <v>43604</v>
      </c>
      <c r="D29" s="17">
        <v>43601</v>
      </c>
      <c r="E29" s="17"/>
      <c r="F29" s="17"/>
      <c r="G29" s="1">
        <f t="shared" si="0"/>
        <v>-3</v>
      </c>
      <c r="H29" s="16">
        <f t="shared" si="1"/>
        <v>-1809</v>
      </c>
    </row>
    <row r="30" spans="1:8" ht="15">
      <c r="A30" s="28" t="s">
        <v>90</v>
      </c>
      <c r="B30" s="16">
        <v>7776</v>
      </c>
      <c r="C30" s="17">
        <v>43604</v>
      </c>
      <c r="D30" s="17">
        <v>43601</v>
      </c>
      <c r="E30" s="17"/>
      <c r="F30" s="17"/>
      <c r="G30" s="1">
        <f t="shared" si="0"/>
        <v>-3</v>
      </c>
      <c r="H30" s="16">
        <f t="shared" si="1"/>
        <v>-23328</v>
      </c>
    </row>
    <row r="31" spans="1:8" ht="15">
      <c r="A31" s="28" t="s">
        <v>91</v>
      </c>
      <c r="B31" s="16">
        <v>4550</v>
      </c>
      <c r="C31" s="17">
        <v>43614</v>
      </c>
      <c r="D31" s="17">
        <v>43601</v>
      </c>
      <c r="E31" s="17"/>
      <c r="F31" s="17"/>
      <c r="G31" s="1">
        <f t="shared" si="0"/>
        <v>-13</v>
      </c>
      <c r="H31" s="16">
        <f t="shared" si="1"/>
        <v>-59150</v>
      </c>
    </row>
    <row r="32" spans="1:8" ht="15">
      <c r="A32" s="28" t="s">
        <v>92</v>
      </c>
      <c r="B32" s="16">
        <v>1361.52</v>
      </c>
      <c r="C32" s="17">
        <v>43604</v>
      </c>
      <c r="D32" s="17">
        <v>43601</v>
      </c>
      <c r="E32" s="17"/>
      <c r="F32" s="17"/>
      <c r="G32" s="1">
        <f t="shared" si="0"/>
        <v>-3</v>
      </c>
      <c r="H32" s="16">
        <f t="shared" si="1"/>
        <v>-4084.56</v>
      </c>
    </row>
    <row r="33" spans="1:8" ht="15">
      <c r="A33" s="28" t="s">
        <v>93</v>
      </c>
      <c r="B33" s="16">
        <v>467.27</v>
      </c>
      <c r="C33" s="17">
        <v>43629</v>
      </c>
      <c r="D33" s="17">
        <v>43601</v>
      </c>
      <c r="E33" s="17"/>
      <c r="F33" s="17"/>
      <c r="G33" s="1">
        <f t="shared" si="0"/>
        <v>-28</v>
      </c>
      <c r="H33" s="16">
        <f t="shared" si="1"/>
        <v>-13083.56</v>
      </c>
    </row>
    <row r="34" spans="1:8" ht="15">
      <c r="A34" s="28" t="s">
        <v>94</v>
      </c>
      <c r="B34" s="16">
        <v>445</v>
      </c>
      <c r="C34" s="17">
        <v>43629</v>
      </c>
      <c r="D34" s="17">
        <v>43601</v>
      </c>
      <c r="E34" s="17"/>
      <c r="F34" s="17"/>
      <c r="G34" s="1">
        <f t="shared" si="0"/>
        <v>-28</v>
      </c>
      <c r="H34" s="16">
        <f t="shared" si="1"/>
        <v>-12460</v>
      </c>
    </row>
    <row r="35" spans="1:8" ht="15">
      <c r="A35" s="28" t="s">
        <v>95</v>
      </c>
      <c r="B35" s="16">
        <v>6698</v>
      </c>
      <c r="C35" s="17">
        <v>43623</v>
      </c>
      <c r="D35" s="17">
        <v>43601</v>
      </c>
      <c r="E35" s="17"/>
      <c r="F35" s="17"/>
      <c r="G35" s="1">
        <f t="shared" si="0"/>
        <v>-22</v>
      </c>
      <c r="H35" s="16">
        <f t="shared" si="1"/>
        <v>-147356</v>
      </c>
    </row>
    <row r="36" spans="1:8" ht="15">
      <c r="A36" s="28" t="s">
        <v>96</v>
      </c>
      <c r="B36" s="16">
        <v>7840</v>
      </c>
      <c r="C36" s="17">
        <v>43601</v>
      </c>
      <c r="D36" s="17">
        <v>43601</v>
      </c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 t="s">
        <v>97</v>
      </c>
      <c r="B37" s="16">
        <v>381</v>
      </c>
      <c r="C37" s="17">
        <v>43628</v>
      </c>
      <c r="D37" s="17">
        <v>43601</v>
      </c>
      <c r="E37" s="17"/>
      <c r="F37" s="17"/>
      <c r="G37" s="1">
        <f t="shared" si="0"/>
        <v>-27</v>
      </c>
      <c r="H37" s="16">
        <f t="shared" si="1"/>
        <v>-10287</v>
      </c>
    </row>
    <row r="38" spans="1:8" ht="15">
      <c r="A38" s="28" t="s">
        <v>98</v>
      </c>
      <c r="B38" s="16">
        <v>200</v>
      </c>
      <c r="C38" s="17">
        <v>43628</v>
      </c>
      <c r="D38" s="17">
        <v>43601</v>
      </c>
      <c r="E38" s="17"/>
      <c r="F38" s="17"/>
      <c r="G38" s="1">
        <f t="shared" si="0"/>
        <v>-27</v>
      </c>
      <c r="H38" s="16">
        <f t="shared" si="1"/>
        <v>-5400</v>
      </c>
    </row>
    <row r="39" spans="1:8" ht="15">
      <c r="A39" s="28" t="s">
        <v>99</v>
      </c>
      <c r="B39" s="16">
        <v>60</v>
      </c>
      <c r="C39" s="17">
        <v>43597</v>
      </c>
      <c r="D39" s="17">
        <v>43601</v>
      </c>
      <c r="E39" s="17"/>
      <c r="F39" s="17"/>
      <c r="G39" s="1">
        <f t="shared" si="0"/>
        <v>4</v>
      </c>
      <c r="H39" s="16">
        <f t="shared" si="1"/>
        <v>240</v>
      </c>
    </row>
    <row r="40" spans="1:8" ht="15">
      <c r="A40" s="28" t="s">
        <v>100</v>
      </c>
      <c r="B40" s="16">
        <v>318.08</v>
      </c>
      <c r="C40" s="17">
        <v>43628</v>
      </c>
      <c r="D40" s="17">
        <v>43622</v>
      </c>
      <c r="E40" s="17"/>
      <c r="F40" s="17"/>
      <c r="G40" s="1">
        <f t="shared" si="0"/>
        <v>-6</v>
      </c>
      <c r="H40" s="16">
        <f t="shared" si="1"/>
        <v>-1908.48</v>
      </c>
    </row>
    <row r="41" spans="1:8" ht="15">
      <c r="A41" s="28" t="s">
        <v>101</v>
      </c>
      <c r="B41" s="16">
        <v>164.52</v>
      </c>
      <c r="C41" s="17">
        <v>43273</v>
      </c>
      <c r="D41" s="17">
        <v>43622</v>
      </c>
      <c r="E41" s="17"/>
      <c r="F41" s="17"/>
      <c r="G41" s="1">
        <f t="shared" si="0"/>
        <v>349</v>
      </c>
      <c r="H41" s="16">
        <f t="shared" si="1"/>
        <v>57417.48</v>
      </c>
    </row>
    <row r="42" spans="1:8" ht="15">
      <c r="A42" s="28" t="s">
        <v>102</v>
      </c>
      <c r="B42" s="16">
        <v>1000</v>
      </c>
      <c r="C42" s="17">
        <v>43632</v>
      </c>
      <c r="D42" s="17">
        <v>43622</v>
      </c>
      <c r="E42" s="17"/>
      <c r="F42" s="17"/>
      <c r="G42" s="1">
        <f t="shared" si="0"/>
        <v>-10</v>
      </c>
      <c r="H42" s="16">
        <f t="shared" si="1"/>
        <v>-10000</v>
      </c>
    </row>
    <row r="43" spans="1:8" ht="15">
      <c r="A43" s="28" t="s">
        <v>103</v>
      </c>
      <c r="B43" s="16">
        <v>966.24</v>
      </c>
      <c r="C43" s="17">
        <v>43643</v>
      </c>
      <c r="D43" s="17">
        <v>43622</v>
      </c>
      <c r="E43" s="17"/>
      <c r="F43" s="17"/>
      <c r="G43" s="1">
        <f t="shared" si="0"/>
        <v>-21</v>
      </c>
      <c r="H43" s="16">
        <f t="shared" si="1"/>
        <v>-20291.04</v>
      </c>
    </row>
    <row r="44" spans="1:8" ht="15">
      <c r="A44" s="28" t="s">
        <v>104</v>
      </c>
      <c r="B44" s="16">
        <v>200</v>
      </c>
      <c r="C44" s="17">
        <v>43645</v>
      </c>
      <c r="D44" s="17">
        <v>43622</v>
      </c>
      <c r="E44" s="17"/>
      <c r="F44" s="17"/>
      <c r="G44" s="1">
        <f t="shared" si="0"/>
        <v>-23</v>
      </c>
      <c r="H44" s="16">
        <f t="shared" si="1"/>
        <v>-4600</v>
      </c>
    </row>
    <row r="45" spans="1:8" ht="15">
      <c r="A45" s="28" t="s">
        <v>105</v>
      </c>
      <c r="B45" s="16">
        <v>510</v>
      </c>
      <c r="C45" s="17">
        <v>43653</v>
      </c>
      <c r="D45" s="17">
        <v>43628</v>
      </c>
      <c r="E45" s="17"/>
      <c r="F45" s="17"/>
      <c r="G45" s="1">
        <f t="shared" si="0"/>
        <v>-25</v>
      </c>
      <c r="H45" s="16">
        <f t="shared" si="1"/>
        <v>-12750</v>
      </c>
    </row>
    <row r="46" spans="1:8" ht="15">
      <c r="A46" s="28" t="s">
        <v>106</v>
      </c>
      <c r="B46" s="16">
        <v>1078.38</v>
      </c>
      <c r="C46" s="17">
        <v>43657</v>
      </c>
      <c r="D46" s="17">
        <v>43628</v>
      </c>
      <c r="E46" s="17"/>
      <c r="F46" s="17"/>
      <c r="G46" s="1">
        <f t="shared" si="0"/>
        <v>-29</v>
      </c>
      <c r="H46" s="16">
        <f t="shared" si="1"/>
        <v>-31273.020000000004</v>
      </c>
    </row>
    <row r="47" spans="1:8" ht="15">
      <c r="A47" s="28" t="s">
        <v>107</v>
      </c>
      <c r="B47" s="16">
        <v>246</v>
      </c>
      <c r="C47" s="17">
        <v>43670</v>
      </c>
      <c r="D47" s="17">
        <v>43643</v>
      </c>
      <c r="E47" s="17"/>
      <c r="F47" s="17"/>
      <c r="G47" s="1">
        <f t="shared" si="0"/>
        <v>-27</v>
      </c>
      <c r="H47" s="16">
        <f t="shared" si="1"/>
        <v>-6642</v>
      </c>
    </row>
    <row r="48" spans="1:8" ht="15">
      <c r="A48" s="28" t="s">
        <v>108</v>
      </c>
      <c r="B48" s="16">
        <v>301</v>
      </c>
      <c r="C48" s="17">
        <v>43663</v>
      </c>
      <c r="D48" s="17">
        <v>43643</v>
      </c>
      <c r="E48" s="17"/>
      <c r="F48" s="17"/>
      <c r="G48" s="1">
        <f t="shared" si="0"/>
        <v>-20</v>
      </c>
      <c r="H48" s="16">
        <f t="shared" si="1"/>
        <v>-6020</v>
      </c>
    </row>
    <row r="49" spans="1:8" ht="15">
      <c r="A49" s="28" t="s">
        <v>109</v>
      </c>
      <c r="B49" s="16">
        <v>60</v>
      </c>
      <c r="C49" s="17">
        <v>43653</v>
      </c>
      <c r="D49" s="17">
        <v>43643</v>
      </c>
      <c r="E49" s="17"/>
      <c r="F49" s="17"/>
      <c r="G49" s="1">
        <f t="shared" si="0"/>
        <v>-10</v>
      </c>
      <c r="H49" s="16">
        <f t="shared" si="1"/>
        <v>-600</v>
      </c>
    </row>
    <row r="50" spans="1:8" ht="15">
      <c r="A50" s="28" t="s">
        <v>110</v>
      </c>
      <c r="B50" s="16">
        <v>1537.2</v>
      </c>
      <c r="C50" s="17">
        <v>43666</v>
      </c>
      <c r="D50" s="17">
        <v>43643</v>
      </c>
      <c r="E50" s="17"/>
      <c r="F50" s="17"/>
      <c r="G50" s="1">
        <f t="shared" si="0"/>
        <v>-23</v>
      </c>
      <c r="H50" s="16">
        <f t="shared" si="1"/>
        <v>-35355.6</v>
      </c>
    </row>
    <row r="51" spans="1:8" ht="15">
      <c r="A51" s="28" t="s">
        <v>111</v>
      </c>
      <c r="B51" s="16">
        <v>570.96</v>
      </c>
      <c r="C51" s="17">
        <v>43666</v>
      </c>
      <c r="D51" s="17">
        <v>43643</v>
      </c>
      <c r="E51" s="17"/>
      <c r="F51" s="17"/>
      <c r="G51" s="1">
        <f t="shared" si="0"/>
        <v>-23</v>
      </c>
      <c r="H51" s="16">
        <f t="shared" si="1"/>
        <v>-13132.080000000002</v>
      </c>
    </row>
    <row r="52" spans="1:8" ht="15">
      <c r="A52" s="28" t="s">
        <v>112</v>
      </c>
      <c r="B52" s="16">
        <v>116.66</v>
      </c>
      <c r="C52" s="17">
        <v>43666</v>
      </c>
      <c r="D52" s="17">
        <v>43643</v>
      </c>
      <c r="E52" s="17"/>
      <c r="F52" s="17"/>
      <c r="G52" s="1">
        <f t="shared" si="0"/>
        <v>-23</v>
      </c>
      <c r="H52" s="16">
        <f t="shared" si="1"/>
        <v>-2683.18</v>
      </c>
    </row>
    <row r="53" spans="1:8" ht="15">
      <c r="A53" s="28" t="s">
        <v>113</v>
      </c>
      <c r="B53" s="16">
        <v>353.5</v>
      </c>
      <c r="C53" s="17">
        <v>43673</v>
      </c>
      <c r="D53" s="17">
        <v>43643</v>
      </c>
      <c r="E53" s="17"/>
      <c r="F53" s="17"/>
      <c r="G53" s="1">
        <f t="shared" si="0"/>
        <v>-30</v>
      </c>
      <c r="H53" s="16">
        <f t="shared" si="1"/>
        <v>-10605</v>
      </c>
    </row>
    <row r="54" spans="1:8" ht="15">
      <c r="A54" s="28" t="s">
        <v>114</v>
      </c>
      <c r="B54" s="16">
        <v>1869.1</v>
      </c>
      <c r="C54" s="17">
        <v>43673</v>
      </c>
      <c r="D54" s="17">
        <v>43643</v>
      </c>
      <c r="E54" s="17"/>
      <c r="F54" s="17"/>
      <c r="G54" s="1">
        <f t="shared" si="0"/>
        <v>-30</v>
      </c>
      <c r="H54" s="16">
        <f t="shared" si="1"/>
        <v>-56073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20159.78</v>
      </c>
      <c r="C1">
        <f>COUNTA(A4:A203)</f>
        <v>21</v>
      </c>
      <c r="G1" s="20">
        <f>IF(B1&lt;&gt;0,H1/B1,0)</f>
        <v>-19.66696561172791</v>
      </c>
      <c r="H1" s="19">
        <f>SUM(H4:H195)</f>
        <v>-396481.70000000007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115</v>
      </c>
      <c r="B4" s="16">
        <v>4322</v>
      </c>
      <c r="C4" s="17">
        <v>43680</v>
      </c>
      <c r="D4" s="17">
        <v>43650</v>
      </c>
      <c r="E4" s="17"/>
      <c r="F4" s="17"/>
      <c r="G4" s="1">
        <f>D4-C4-(F4-E4)</f>
        <v>-30</v>
      </c>
      <c r="H4" s="16">
        <f>B4*G4</f>
        <v>-129660</v>
      </c>
    </row>
    <row r="5" spans="1:8" ht="15">
      <c r="A5" s="28" t="s">
        <v>116</v>
      </c>
      <c r="B5" s="16">
        <v>24.73</v>
      </c>
      <c r="C5" s="17">
        <v>43680</v>
      </c>
      <c r="D5" s="17">
        <v>43650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-741.9</v>
      </c>
    </row>
    <row r="6" spans="1:8" ht="15">
      <c r="A6" s="28" t="s">
        <v>117</v>
      </c>
      <c r="B6" s="16">
        <v>125.07</v>
      </c>
      <c r="C6" s="17">
        <v>43679</v>
      </c>
      <c r="D6" s="17">
        <v>43650</v>
      </c>
      <c r="E6" s="17"/>
      <c r="F6" s="17"/>
      <c r="G6" s="1">
        <f t="shared" si="0"/>
        <v>-29</v>
      </c>
      <c r="H6" s="16">
        <f t="shared" si="1"/>
        <v>-3627.0299999999997</v>
      </c>
    </row>
    <row r="7" spans="1:8" ht="15">
      <c r="A7" s="28" t="s">
        <v>118</v>
      </c>
      <c r="B7" s="16">
        <v>530</v>
      </c>
      <c r="C7" s="17">
        <v>43664</v>
      </c>
      <c r="D7" s="17">
        <v>43650</v>
      </c>
      <c r="E7" s="17"/>
      <c r="F7" s="17"/>
      <c r="G7" s="1">
        <f t="shared" si="0"/>
        <v>-14</v>
      </c>
      <c r="H7" s="16">
        <f t="shared" si="1"/>
        <v>-7420</v>
      </c>
    </row>
    <row r="8" spans="1:8" ht="15">
      <c r="A8" s="28" t="s">
        <v>119</v>
      </c>
      <c r="B8" s="16">
        <v>99.9</v>
      </c>
      <c r="C8" s="17">
        <v>43679</v>
      </c>
      <c r="D8" s="17">
        <v>43650</v>
      </c>
      <c r="E8" s="17"/>
      <c r="F8" s="17"/>
      <c r="G8" s="1">
        <f t="shared" si="0"/>
        <v>-29</v>
      </c>
      <c r="H8" s="16">
        <f t="shared" si="1"/>
        <v>-2897.1000000000004</v>
      </c>
    </row>
    <row r="9" spans="1:8" ht="15">
      <c r="A9" s="28" t="s">
        <v>120</v>
      </c>
      <c r="B9" s="16">
        <v>4200</v>
      </c>
      <c r="C9" s="17">
        <v>43693</v>
      </c>
      <c r="D9" s="17">
        <v>43665</v>
      </c>
      <c r="E9" s="17"/>
      <c r="F9" s="17"/>
      <c r="G9" s="1">
        <f t="shared" si="0"/>
        <v>-28</v>
      </c>
      <c r="H9" s="16">
        <f t="shared" si="1"/>
        <v>-117600</v>
      </c>
    </row>
    <row r="10" spans="1:8" ht="15">
      <c r="A10" s="28" t="s">
        <v>121</v>
      </c>
      <c r="B10" s="16">
        <v>151.2</v>
      </c>
      <c r="C10" s="17">
        <v>43686</v>
      </c>
      <c r="D10" s="17">
        <v>43671</v>
      </c>
      <c r="E10" s="17"/>
      <c r="F10" s="17"/>
      <c r="G10" s="1">
        <f t="shared" si="0"/>
        <v>-15</v>
      </c>
      <c r="H10" s="16">
        <f t="shared" si="1"/>
        <v>-2268</v>
      </c>
    </row>
    <row r="11" spans="1:8" ht="15">
      <c r="A11" s="28" t="s">
        <v>122</v>
      </c>
      <c r="B11" s="16">
        <v>199.5</v>
      </c>
      <c r="C11" s="17">
        <v>43699</v>
      </c>
      <c r="D11" s="17">
        <v>43671</v>
      </c>
      <c r="E11" s="17"/>
      <c r="F11" s="17"/>
      <c r="G11" s="1">
        <f t="shared" si="0"/>
        <v>-28</v>
      </c>
      <c r="H11" s="16">
        <f t="shared" si="1"/>
        <v>-5586</v>
      </c>
    </row>
    <row r="12" spans="1:8" ht="15">
      <c r="A12" s="28" t="s">
        <v>123</v>
      </c>
      <c r="B12" s="16">
        <v>440</v>
      </c>
      <c r="C12" s="17">
        <v>43692</v>
      </c>
      <c r="D12" s="17">
        <v>43671</v>
      </c>
      <c r="E12" s="17"/>
      <c r="F12" s="17"/>
      <c r="G12" s="1">
        <f t="shared" si="0"/>
        <v>-21</v>
      </c>
      <c r="H12" s="16">
        <f t="shared" si="1"/>
        <v>-9240</v>
      </c>
    </row>
    <row r="13" spans="1:8" ht="15">
      <c r="A13" s="28" t="s">
        <v>124</v>
      </c>
      <c r="B13" s="16">
        <v>136.57</v>
      </c>
      <c r="C13" s="17">
        <v>43700</v>
      </c>
      <c r="D13" s="17">
        <v>43671</v>
      </c>
      <c r="E13" s="17"/>
      <c r="F13" s="17"/>
      <c r="G13" s="1">
        <f t="shared" si="0"/>
        <v>-29</v>
      </c>
      <c r="H13" s="16">
        <f t="shared" si="1"/>
        <v>-3960.5299999999997</v>
      </c>
    </row>
    <row r="14" spans="1:8" ht="15">
      <c r="A14" s="28" t="s">
        <v>125</v>
      </c>
      <c r="B14" s="16">
        <v>60</v>
      </c>
      <c r="C14" s="17">
        <v>43693</v>
      </c>
      <c r="D14" s="17">
        <v>43671</v>
      </c>
      <c r="E14" s="17"/>
      <c r="F14" s="17"/>
      <c r="G14" s="1">
        <f t="shared" si="0"/>
        <v>-22</v>
      </c>
      <c r="H14" s="16">
        <f t="shared" si="1"/>
        <v>-1320</v>
      </c>
    </row>
    <row r="15" spans="1:8" ht="15">
      <c r="A15" s="28" t="s">
        <v>126</v>
      </c>
      <c r="B15" s="16">
        <v>2332.9</v>
      </c>
      <c r="C15" s="17">
        <v>43707</v>
      </c>
      <c r="D15" s="17">
        <v>43701</v>
      </c>
      <c r="E15" s="17"/>
      <c r="F15" s="17"/>
      <c r="G15" s="1">
        <f t="shared" si="0"/>
        <v>-6</v>
      </c>
      <c r="H15" s="16">
        <f t="shared" si="1"/>
        <v>-13997.400000000001</v>
      </c>
    </row>
    <row r="16" spans="1:8" ht="15">
      <c r="A16" s="28" t="s">
        <v>127</v>
      </c>
      <c r="B16" s="16">
        <v>2929.85</v>
      </c>
      <c r="C16" s="17">
        <v>43714</v>
      </c>
      <c r="D16" s="17">
        <v>43701</v>
      </c>
      <c r="E16" s="17"/>
      <c r="F16" s="17"/>
      <c r="G16" s="1">
        <f t="shared" si="0"/>
        <v>-13</v>
      </c>
      <c r="H16" s="16">
        <f t="shared" si="1"/>
        <v>-38088.049999999996</v>
      </c>
    </row>
    <row r="17" spans="1:8" ht="15">
      <c r="A17" s="28" t="s">
        <v>128</v>
      </c>
      <c r="B17" s="16">
        <v>9.99</v>
      </c>
      <c r="C17" s="17">
        <v>43714</v>
      </c>
      <c r="D17" s="17">
        <v>43701</v>
      </c>
      <c r="E17" s="17"/>
      <c r="F17" s="17"/>
      <c r="G17" s="1">
        <f t="shared" si="0"/>
        <v>-13</v>
      </c>
      <c r="H17" s="16">
        <f t="shared" si="1"/>
        <v>-129.87</v>
      </c>
    </row>
    <row r="18" spans="1:8" ht="15">
      <c r="A18" s="28" t="s">
        <v>129</v>
      </c>
      <c r="B18" s="16">
        <v>52</v>
      </c>
      <c r="C18" s="17">
        <v>43714</v>
      </c>
      <c r="D18" s="17">
        <v>43701</v>
      </c>
      <c r="E18" s="17"/>
      <c r="F18" s="17"/>
      <c r="G18" s="1">
        <f t="shared" si="0"/>
        <v>-13</v>
      </c>
      <c r="H18" s="16">
        <f t="shared" si="1"/>
        <v>-676</v>
      </c>
    </row>
    <row r="19" spans="1:8" ht="15">
      <c r="A19" s="28" t="s">
        <v>130</v>
      </c>
      <c r="B19" s="16">
        <v>1400</v>
      </c>
      <c r="C19" s="17">
        <v>43727</v>
      </c>
      <c r="D19" s="17">
        <v>43701</v>
      </c>
      <c r="E19" s="17"/>
      <c r="F19" s="17"/>
      <c r="G19" s="1">
        <f t="shared" si="0"/>
        <v>-26</v>
      </c>
      <c r="H19" s="16">
        <f t="shared" si="1"/>
        <v>-36400</v>
      </c>
    </row>
    <row r="20" spans="1:8" ht="15">
      <c r="A20" s="28" t="s">
        <v>131</v>
      </c>
      <c r="B20" s="16">
        <v>2440</v>
      </c>
      <c r="C20" s="17">
        <v>43706</v>
      </c>
      <c r="D20" s="17">
        <v>43701</v>
      </c>
      <c r="E20" s="17"/>
      <c r="F20" s="17"/>
      <c r="G20" s="1">
        <f t="shared" si="0"/>
        <v>-5</v>
      </c>
      <c r="H20" s="16">
        <f t="shared" si="1"/>
        <v>-12200</v>
      </c>
    </row>
    <row r="21" spans="1:8" ht="15">
      <c r="A21" s="28" t="s">
        <v>132</v>
      </c>
      <c r="B21" s="16">
        <v>402</v>
      </c>
      <c r="C21" s="17">
        <v>43714</v>
      </c>
      <c r="D21" s="17">
        <v>43701</v>
      </c>
      <c r="E21" s="17"/>
      <c r="F21" s="17"/>
      <c r="G21" s="1">
        <f t="shared" si="0"/>
        <v>-13</v>
      </c>
      <c r="H21" s="16">
        <f t="shared" si="1"/>
        <v>-5226</v>
      </c>
    </row>
    <row r="22" spans="1:8" ht="15">
      <c r="A22" s="28" t="s">
        <v>133</v>
      </c>
      <c r="B22" s="16">
        <v>134</v>
      </c>
      <c r="C22" s="17">
        <v>43714</v>
      </c>
      <c r="D22" s="17">
        <v>43701</v>
      </c>
      <c r="E22" s="17"/>
      <c r="F22" s="17"/>
      <c r="G22" s="1">
        <f t="shared" si="0"/>
        <v>-13</v>
      </c>
      <c r="H22" s="16">
        <f t="shared" si="1"/>
        <v>-1742</v>
      </c>
    </row>
    <row r="23" spans="1:8" ht="15">
      <c r="A23" s="28" t="s">
        <v>134</v>
      </c>
      <c r="B23" s="16">
        <v>60</v>
      </c>
      <c r="C23" s="17">
        <v>43715</v>
      </c>
      <c r="D23" s="17">
        <v>43701</v>
      </c>
      <c r="E23" s="17"/>
      <c r="F23" s="17"/>
      <c r="G23" s="1">
        <f t="shared" si="0"/>
        <v>-14</v>
      </c>
      <c r="H23" s="16">
        <f t="shared" si="1"/>
        <v>-840</v>
      </c>
    </row>
    <row r="24" spans="1:8" ht="15">
      <c r="A24" s="28" t="s">
        <v>135</v>
      </c>
      <c r="B24" s="16">
        <v>110.07</v>
      </c>
      <c r="C24" s="17">
        <v>43727</v>
      </c>
      <c r="D24" s="17">
        <v>43701</v>
      </c>
      <c r="E24" s="17"/>
      <c r="F24" s="17"/>
      <c r="G24" s="1">
        <f t="shared" si="0"/>
        <v>-26</v>
      </c>
      <c r="H24" s="16">
        <f t="shared" si="1"/>
        <v>-2861.8199999999997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122561.66999999998</v>
      </c>
      <c r="C1">
        <f>COUNTA(A4:A203)</f>
        <v>38</v>
      </c>
      <c r="G1" s="20">
        <f>IF(B1&lt;&gt;0,H1/B1,0)</f>
        <v>-18.526204318201604</v>
      </c>
      <c r="H1" s="19">
        <f>SUM(H4:H195)</f>
        <v>-2270602.5399999996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136</v>
      </c>
      <c r="B4" s="16">
        <v>35770</v>
      </c>
      <c r="C4" s="17">
        <v>43766</v>
      </c>
      <c r="D4" s="17">
        <v>43740</v>
      </c>
      <c r="E4" s="17"/>
      <c r="F4" s="17"/>
      <c r="G4" s="1">
        <f>D4-C4-(F4-E4)</f>
        <v>-26</v>
      </c>
      <c r="H4" s="16">
        <f>B4*G4</f>
        <v>-930020</v>
      </c>
    </row>
    <row r="5" spans="1:8" ht="15">
      <c r="A5" s="28" t="s">
        <v>137</v>
      </c>
      <c r="B5" s="16">
        <v>20915</v>
      </c>
      <c r="C5" s="17">
        <v>43766</v>
      </c>
      <c r="D5" s="17">
        <v>43740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-543790</v>
      </c>
    </row>
    <row r="6" spans="1:8" ht="15">
      <c r="A6" s="28" t="s">
        <v>138</v>
      </c>
      <c r="B6" s="16">
        <v>14925</v>
      </c>
      <c r="C6" s="17">
        <v>43766</v>
      </c>
      <c r="D6" s="17">
        <v>43740</v>
      </c>
      <c r="E6" s="17"/>
      <c r="F6" s="17"/>
      <c r="G6" s="1">
        <f t="shared" si="0"/>
        <v>-26</v>
      </c>
      <c r="H6" s="16">
        <f t="shared" si="1"/>
        <v>-388050</v>
      </c>
    </row>
    <row r="7" spans="1:8" ht="15">
      <c r="A7" s="28" t="s">
        <v>139</v>
      </c>
      <c r="B7" s="16">
        <v>19.44</v>
      </c>
      <c r="C7" s="17">
        <v>43749</v>
      </c>
      <c r="D7" s="17">
        <v>43740</v>
      </c>
      <c r="E7" s="17"/>
      <c r="F7" s="17"/>
      <c r="G7" s="1">
        <f t="shared" si="0"/>
        <v>-9</v>
      </c>
      <c r="H7" s="16">
        <f t="shared" si="1"/>
        <v>-174.96</v>
      </c>
    </row>
    <row r="8" spans="1:8" ht="15">
      <c r="A8" s="28" t="s">
        <v>140</v>
      </c>
      <c r="B8" s="16">
        <v>445.54</v>
      </c>
      <c r="C8" s="17">
        <v>43749</v>
      </c>
      <c r="D8" s="17">
        <v>43740</v>
      </c>
      <c r="E8" s="17"/>
      <c r="F8" s="17"/>
      <c r="G8" s="1">
        <f t="shared" si="0"/>
        <v>-9</v>
      </c>
      <c r="H8" s="16">
        <f t="shared" si="1"/>
        <v>-4009.86</v>
      </c>
    </row>
    <row r="9" spans="1:8" ht="15">
      <c r="A9" s="28" t="s">
        <v>141</v>
      </c>
      <c r="B9" s="16">
        <v>1652</v>
      </c>
      <c r="C9" s="17">
        <v>43770</v>
      </c>
      <c r="D9" s="17">
        <v>43740</v>
      </c>
      <c r="E9" s="17"/>
      <c r="F9" s="17"/>
      <c r="G9" s="1">
        <f t="shared" si="0"/>
        <v>-30</v>
      </c>
      <c r="H9" s="16">
        <f t="shared" si="1"/>
        <v>-49560</v>
      </c>
    </row>
    <row r="10" spans="1:8" ht="15">
      <c r="A10" s="28" t="s">
        <v>142</v>
      </c>
      <c r="B10" s="16">
        <v>598</v>
      </c>
      <c r="C10" s="17">
        <v>43749</v>
      </c>
      <c r="D10" s="17">
        <v>43740</v>
      </c>
      <c r="E10" s="17"/>
      <c r="F10" s="17"/>
      <c r="G10" s="1">
        <f t="shared" si="0"/>
        <v>-9</v>
      </c>
      <c r="H10" s="16">
        <f t="shared" si="1"/>
        <v>-5382</v>
      </c>
    </row>
    <row r="11" spans="1:8" ht="15">
      <c r="A11" s="28" t="s">
        <v>143</v>
      </c>
      <c r="B11" s="16">
        <v>1200</v>
      </c>
      <c r="C11" s="17">
        <v>43749</v>
      </c>
      <c r="D11" s="17">
        <v>43740</v>
      </c>
      <c r="E11" s="17"/>
      <c r="F11" s="17"/>
      <c r="G11" s="1">
        <f t="shared" si="0"/>
        <v>-9</v>
      </c>
      <c r="H11" s="16">
        <f t="shared" si="1"/>
        <v>-10800</v>
      </c>
    </row>
    <row r="12" spans="1:8" ht="15">
      <c r="A12" s="28" t="s">
        <v>144</v>
      </c>
      <c r="B12" s="16">
        <v>80</v>
      </c>
      <c r="C12" s="17">
        <v>43766</v>
      </c>
      <c r="D12" s="17">
        <v>43740</v>
      </c>
      <c r="E12" s="17"/>
      <c r="F12" s="17"/>
      <c r="G12" s="1">
        <f t="shared" si="0"/>
        <v>-26</v>
      </c>
      <c r="H12" s="16">
        <f t="shared" si="1"/>
        <v>-2080</v>
      </c>
    </row>
    <row r="13" spans="1:8" ht="15">
      <c r="A13" s="28" t="s">
        <v>145</v>
      </c>
      <c r="B13" s="16">
        <v>293.27</v>
      </c>
      <c r="C13" s="17">
        <v>43766</v>
      </c>
      <c r="D13" s="17">
        <v>43740</v>
      </c>
      <c r="E13" s="17"/>
      <c r="F13" s="17"/>
      <c r="G13" s="1">
        <f t="shared" si="0"/>
        <v>-26</v>
      </c>
      <c r="H13" s="16">
        <f t="shared" si="1"/>
        <v>-7625.0199999999995</v>
      </c>
    </row>
    <row r="14" spans="1:8" ht="15">
      <c r="A14" s="28" t="s">
        <v>146</v>
      </c>
      <c r="B14" s="16">
        <v>221.15</v>
      </c>
      <c r="C14" s="17">
        <v>43770</v>
      </c>
      <c r="D14" s="17">
        <v>43740</v>
      </c>
      <c r="E14" s="17"/>
      <c r="F14" s="17"/>
      <c r="G14" s="1">
        <f t="shared" si="0"/>
        <v>-30</v>
      </c>
      <c r="H14" s="16">
        <f t="shared" si="1"/>
        <v>-6634.5</v>
      </c>
    </row>
    <row r="15" spans="1:8" ht="15">
      <c r="A15" s="28" t="s">
        <v>147</v>
      </c>
      <c r="B15" s="16">
        <v>395</v>
      </c>
      <c r="C15" s="17">
        <v>43768</v>
      </c>
      <c r="D15" s="17">
        <v>43740</v>
      </c>
      <c r="E15" s="17"/>
      <c r="F15" s="17"/>
      <c r="G15" s="1">
        <f t="shared" si="0"/>
        <v>-28</v>
      </c>
      <c r="H15" s="16">
        <f t="shared" si="1"/>
        <v>-11060</v>
      </c>
    </row>
    <row r="16" spans="1:8" ht="15">
      <c r="A16" s="28" t="s">
        <v>148</v>
      </c>
      <c r="B16" s="16">
        <v>190</v>
      </c>
      <c r="C16" s="17">
        <v>43768</v>
      </c>
      <c r="D16" s="17">
        <v>43740</v>
      </c>
      <c r="E16" s="17"/>
      <c r="F16" s="17"/>
      <c r="G16" s="1">
        <f t="shared" si="0"/>
        <v>-28</v>
      </c>
      <c r="H16" s="16">
        <f t="shared" si="1"/>
        <v>-5320</v>
      </c>
    </row>
    <row r="17" spans="1:8" ht="15">
      <c r="A17" s="28" t="s">
        <v>149</v>
      </c>
      <c r="B17" s="16">
        <v>659.12</v>
      </c>
      <c r="C17" s="17">
        <v>43807</v>
      </c>
      <c r="D17" s="17">
        <v>43782</v>
      </c>
      <c r="E17" s="17"/>
      <c r="F17" s="17"/>
      <c r="G17" s="1">
        <f t="shared" si="0"/>
        <v>-25</v>
      </c>
      <c r="H17" s="16">
        <f t="shared" si="1"/>
        <v>-16478</v>
      </c>
    </row>
    <row r="18" spans="1:8" ht="15">
      <c r="A18" s="28" t="s">
        <v>150</v>
      </c>
      <c r="B18" s="16">
        <v>352.16</v>
      </c>
      <c r="C18" s="17">
        <v>43807</v>
      </c>
      <c r="D18" s="17">
        <v>43782</v>
      </c>
      <c r="E18" s="17"/>
      <c r="F18" s="17"/>
      <c r="G18" s="1">
        <f t="shared" si="0"/>
        <v>-25</v>
      </c>
      <c r="H18" s="16">
        <f t="shared" si="1"/>
        <v>-8804</v>
      </c>
    </row>
    <row r="19" spans="1:8" ht="15">
      <c r="A19" s="28" t="s">
        <v>151</v>
      </c>
      <c r="B19" s="16">
        <v>2252.3</v>
      </c>
      <c r="C19" s="17">
        <v>43807</v>
      </c>
      <c r="D19" s="17">
        <v>43782</v>
      </c>
      <c r="E19" s="17"/>
      <c r="F19" s="17"/>
      <c r="G19" s="1">
        <f t="shared" si="0"/>
        <v>-25</v>
      </c>
      <c r="H19" s="16">
        <f t="shared" si="1"/>
        <v>-56307.50000000001</v>
      </c>
    </row>
    <row r="20" spans="1:8" ht="15">
      <c r="A20" s="28" t="s">
        <v>152</v>
      </c>
      <c r="B20" s="16">
        <v>158.48</v>
      </c>
      <c r="C20" s="17">
        <v>43785</v>
      </c>
      <c r="D20" s="17">
        <v>43782</v>
      </c>
      <c r="E20" s="17"/>
      <c r="F20" s="17"/>
      <c r="G20" s="1">
        <f t="shared" si="0"/>
        <v>-3</v>
      </c>
      <c r="H20" s="16">
        <f t="shared" si="1"/>
        <v>-475.43999999999994</v>
      </c>
    </row>
    <row r="21" spans="1:8" ht="15">
      <c r="A21" s="28" t="s">
        <v>153</v>
      </c>
      <c r="B21" s="16">
        <v>29785.09</v>
      </c>
      <c r="C21" s="17">
        <v>43785</v>
      </c>
      <c r="D21" s="17">
        <v>43782</v>
      </c>
      <c r="E21" s="17"/>
      <c r="F21" s="17"/>
      <c r="G21" s="1">
        <f t="shared" si="0"/>
        <v>-3</v>
      </c>
      <c r="H21" s="16">
        <f t="shared" si="1"/>
        <v>-89355.27</v>
      </c>
    </row>
    <row r="22" spans="1:8" ht="15">
      <c r="A22" s="28" t="s">
        <v>154</v>
      </c>
      <c r="B22" s="16">
        <v>3360.86</v>
      </c>
      <c r="C22" s="17">
        <v>43807</v>
      </c>
      <c r="D22" s="17">
        <v>43782</v>
      </c>
      <c r="E22" s="17"/>
      <c r="F22" s="17"/>
      <c r="G22" s="1">
        <f t="shared" si="0"/>
        <v>-25</v>
      </c>
      <c r="H22" s="16">
        <f t="shared" si="1"/>
        <v>-84021.5</v>
      </c>
    </row>
    <row r="23" spans="1:8" ht="15">
      <c r="A23" s="28" t="s">
        <v>155</v>
      </c>
      <c r="B23" s="16">
        <v>540</v>
      </c>
      <c r="C23" s="17">
        <v>43682</v>
      </c>
      <c r="D23" s="17">
        <v>43782</v>
      </c>
      <c r="E23" s="17"/>
      <c r="F23" s="17"/>
      <c r="G23" s="1">
        <f t="shared" si="0"/>
        <v>100</v>
      </c>
      <c r="H23" s="16">
        <f t="shared" si="1"/>
        <v>54000</v>
      </c>
    </row>
    <row r="24" spans="1:8" ht="15">
      <c r="A24" s="28" t="s">
        <v>156</v>
      </c>
      <c r="B24" s="16">
        <v>630</v>
      </c>
      <c r="C24" s="17">
        <v>43686</v>
      </c>
      <c r="D24" s="17">
        <v>43782</v>
      </c>
      <c r="E24" s="17"/>
      <c r="F24" s="17"/>
      <c r="G24" s="1">
        <f t="shared" si="0"/>
        <v>96</v>
      </c>
      <c r="H24" s="16">
        <f t="shared" si="1"/>
        <v>60480</v>
      </c>
    </row>
    <row r="25" spans="1:8" ht="15">
      <c r="A25" s="28" t="s">
        <v>157</v>
      </c>
      <c r="B25" s="16">
        <v>95.98</v>
      </c>
      <c r="C25" s="17">
        <v>43771</v>
      </c>
      <c r="D25" s="17">
        <v>43782</v>
      </c>
      <c r="E25" s="17"/>
      <c r="F25" s="17"/>
      <c r="G25" s="1">
        <f t="shared" si="0"/>
        <v>11</v>
      </c>
      <c r="H25" s="16">
        <f t="shared" si="1"/>
        <v>1055.78</v>
      </c>
    </row>
    <row r="26" spans="1:8" ht="15">
      <c r="A26" s="28" t="s">
        <v>158</v>
      </c>
      <c r="B26" s="16">
        <v>121</v>
      </c>
      <c r="C26" s="17">
        <v>43825</v>
      </c>
      <c r="D26" s="17">
        <v>43782</v>
      </c>
      <c r="E26" s="17"/>
      <c r="F26" s="17"/>
      <c r="G26" s="1">
        <f t="shared" si="0"/>
        <v>-43</v>
      </c>
      <c r="H26" s="16">
        <f t="shared" si="1"/>
        <v>-5203</v>
      </c>
    </row>
    <row r="27" spans="1:8" ht="15">
      <c r="A27" s="28" t="s">
        <v>159</v>
      </c>
      <c r="B27" s="16">
        <v>450</v>
      </c>
      <c r="C27" s="17">
        <v>43785</v>
      </c>
      <c r="D27" s="17">
        <v>43782</v>
      </c>
      <c r="E27" s="17"/>
      <c r="F27" s="17"/>
      <c r="G27" s="1">
        <f t="shared" si="0"/>
        <v>-3</v>
      </c>
      <c r="H27" s="16">
        <f t="shared" si="1"/>
        <v>-1350</v>
      </c>
    </row>
    <row r="28" spans="1:8" ht="15">
      <c r="A28" s="28" t="s">
        <v>160</v>
      </c>
      <c r="B28" s="16">
        <v>140</v>
      </c>
      <c r="C28" s="17">
        <v>43784</v>
      </c>
      <c r="D28" s="17">
        <v>43782</v>
      </c>
      <c r="E28" s="17"/>
      <c r="F28" s="17"/>
      <c r="G28" s="1">
        <f t="shared" si="0"/>
        <v>-2</v>
      </c>
      <c r="H28" s="16">
        <f t="shared" si="1"/>
        <v>-280</v>
      </c>
    </row>
    <row r="29" spans="1:8" ht="15">
      <c r="A29" s="28" t="s">
        <v>161</v>
      </c>
      <c r="B29" s="16">
        <v>60</v>
      </c>
      <c r="C29" s="17">
        <v>43784</v>
      </c>
      <c r="D29" s="17">
        <v>43782</v>
      </c>
      <c r="E29" s="17"/>
      <c r="F29" s="17"/>
      <c r="G29" s="1">
        <f t="shared" si="0"/>
        <v>-2</v>
      </c>
      <c r="H29" s="16">
        <f t="shared" si="1"/>
        <v>-120</v>
      </c>
    </row>
    <row r="30" spans="1:8" ht="15">
      <c r="A30" s="28" t="s">
        <v>162</v>
      </c>
      <c r="B30" s="16">
        <v>315</v>
      </c>
      <c r="C30" s="17">
        <v>43807</v>
      </c>
      <c r="D30" s="17">
        <v>43782</v>
      </c>
      <c r="E30" s="17"/>
      <c r="F30" s="17"/>
      <c r="G30" s="1">
        <f t="shared" si="0"/>
        <v>-25</v>
      </c>
      <c r="H30" s="16">
        <f t="shared" si="1"/>
        <v>-7875</v>
      </c>
    </row>
    <row r="31" spans="1:8" ht="15">
      <c r="A31" s="28" t="s">
        <v>163</v>
      </c>
      <c r="B31" s="16">
        <v>1897.54</v>
      </c>
      <c r="C31" s="17">
        <v>43807</v>
      </c>
      <c r="D31" s="17">
        <v>43782</v>
      </c>
      <c r="E31" s="17"/>
      <c r="F31" s="17"/>
      <c r="G31" s="1">
        <f t="shared" si="0"/>
        <v>-25</v>
      </c>
      <c r="H31" s="16">
        <f t="shared" si="1"/>
        <v>-47438.5</v>
      </c>
    </row>
    <row r="32" spans="1:8" ht="15">
      <c r="A32" s="28" t="s">
        <v>164</v>
      </c>
      <c r="B32" s="16">
        <v>80</v>
      </c>
      <c r="C32" s="17">
        <v>43785</v>
      </c>
      <c r="D32" s="17">
        <v>43782</v>
      </c>
      <c r="E32" s="17"/>
      <c r="F32" s="17"/>
      <c r="G32" s="1">
        <f t="shared" si="0"/>
        <v>-3</v>
      </c>
      <c r="H32" s="16">
        <f t="shared" si="1"/>
        <v>-240</v>
      </c>
    </row>
    <row r="33" spans="1:8" ht="15">
      <c r="A33" s="28" t="s">
        <v>165</v>
      </c>
      <c r="B33" s="16">
        <v>1335.75</v>
      </c>
      <c r="C33" s="17">
        <v>43807</v>
      </c>
      <c r="D33" s="17">
        <v>43782</v>
      </c>
      <c r="E33" s="17"/>
      <c r="F33" s="17"/>
      <c r="G33" s="1">
        <f t="shared" si="0"/>
        <v>-25</v>
      </c>
      <c r="H33" s="16">
        <f t="shared" si="1"/>
        <v>-33393.75</v>
      </c>
    </row>
    <row r="34" spans="1:8" ht="15">
      <c r="A34" s="28" t="s">
        <v>166</v>
      </c>
      <c r="B34" s="16">
        <v>1010.25</v>
      </c>
      <c r="C34" s="17">
        <v>43807</v>
      </c>
      <c r="D34" s="17">
        <v>43782</v>
      </c>
      <c r="E34" s="17"/>
      <c r="F34" s="17"/>
      <c r="G34" s="1">
        <f t="shared" si="0"/>
        <v>-25</v>
      </c>
      <c r="H34" s="16">
        <f t="shared" si="1"/>
        <v>-25256.25</v>
      </c>
    </row>
    <row r="35" spans="1:8" ht="15">
      <c r="A35" s="28" t="s">
        <v>165</v>
      </c>
      <c r="B35" s="16">
        <v>95.06</v>
      </c>
      <c r="C35" s="17">
        <v>43807</v>
      </c>
      <c r="D35" s="17">
        <v>43808</v>
      </c>
      <c r="E35" s="17"/>
      <c r="F35" s="17"/>
      <c r="G35" s="1">
        <f t="shared" si="0"/>
        <v>1</v>
      </c>
      <c r="H35" s="16">
        <f t="shared" si="1"/>
        <v>95.06</v>
      </c>
    </row>
    <row r="36" spans="1:8" ht="15">
      <c r="A36" s="28" t="s">
        <v>167</v>
      </c>
      <c r="B36" s="16">
        <v>550</v>
      </c>
      <c r="C36" s="17">
        <v>43831</v>
      </c>
      <c r="D36" s="17">
        <v>43811</v>
      </c>
      <c r="E36" s="17"/>
      <c r="F36" s="17"/>
      <c r="G36" s="1">
        <f t="shared" si="0"/>
        <v>-20</v>
      </c>
      <c r="H36" s="16">
        <f t="shared" si="1"/>
        <v>-11000</v>
      </c>
    </row>
    <row r="37" spans="1:8" ht="15">
      <c r="A37" s="28" t="s">
        <v>168</v>
      </c>
      <c r="B37" s="16">
        <v>299</v>
      </c>
      <c r="C37" s="17">
        <v>43831</v>
      </c>
      <c r="D37" s="17">
        <v>43811</v>
      </c>
      <c r="E37" s="17"/>
      <c r="F37" s="17"/>
      <c r="G37" s="1">
        <f t="shared" si="0"/>
        <v>-20</v>
      </c>
      <c r="H37" s="16">
        <f t="shared" si="1"/>
        <v>-5980</v>
      </c>
    </row>
    <row r="38" spans="1:8" ht="15">
      <c r="A38" s="28" t="s">
        <v>169</v>
      </c>
      <c r="B38" s="16">
        <v>14.61</v>
      </c>
      <c r="C38" s="17">
        <v>43827</v>
      </c>
      <c r="D38" s="17">
        <v>43811</v>
      </c>
      <c r="E38" s="17"/>
      <c r="F38" s="17"/>
      <c r="G38" s="1">
        <f t="shared" si="0"/>
        <v>-16</v>
      </c>
      <c r="H38" s="16">
        <f t="shared" si="1"/>
        <v>-233.76</v>
      </c>
    </row>
    <row r="39" spans="1:8" ht="15">
      <c r="A39" s="28" t="s">
        <v>170</v>
      </c>
      <c r="B39" s="16">
        <v>500</v>
      </c>
      <c r="C39" s="17">
        <v>43825</v>
      </c>
      <c r="D39" s="17">
        <v>43811</v>
      </c>
      <c r="E39" s="17"/>
      <c r="F39" s="17"/>
      <c r="G39" s="1">
        <f t="shared" si="0"/>
        <v>-14</v>
      </c>
      <c r="H39" s="16">
        <f t="shared" si="1"/>
        <v>-7000</v>
      </c>
    </row>
    <row r="40" spans="1:8" ht="15">
      <c r="A40" s="28" t="s">
        <v>171</v>
      </c>
      <c r="B40" s="16">
        <v>1040</v>
      </c>
      <c r="C40" s="17">
        <v>43831</v>
      </c>
      <c r="D40" s="17">
        <v>43811</v>
      </c>
      <c r="E40" s="17"/>
      <c r="F40" s="17"/>
      <c r="G40" s="1">
        <f t="shared" si="0"/>
        <v>-20</v>
      </c>
      <c r="H40" s="16">
        <f t="shared" si="1"/>
        <v>-20800</v>
      </c>
    </row>
    <row r="41" spans="1:8" ht="15">
      <c r="A41" s="28" t="s">
        <v>172</v>
      </c>
      <c r="B41" s="16">
        <v>115.07</v>
      </c>
      <c r="C41" s="17">
        <v>43812</v>
      </c>
      <c r="D41" s="17">
        <v>43811</v>
      </c>
      <c r="E41" s="17"/>
      <c r="F41" s="17"/>
      <c r="G41" s="1">
        <f t="shared" si="0"/>
        <v>-1</v>
      </c>
      <c r="H41" s="16">
        <f t="shared" si="1"/>
        <v>-115.07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2020-01-28T07:47:33Z</dcterms:modified>
  <cp:category/>
  <cp:version/>
  <cp:contentType/>
  <cp:contentStatus/>
</cp:coreProperties>
</file>