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<sst xmlns="http://schemas.openxmlformats.org/spreadsheetml/2006/main" count="166" uniqueCount="140">
  <si>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</si>
  <si>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</si>
  <si>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</si>
  <si>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</si>
  <si>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</si>
  <si>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</si>
  <si>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</si>
  <si>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</si>
  <si>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</si>
  <si>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</si>
  <si>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</si>
  <si>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</si>
  <si>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</si>
  <si>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</si>
  <si>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</si>
  <si>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</si>
  <si>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</si>
  <si>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</si>
  <si>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</si>
  <si>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</si>
  <si>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I.S.I.S.  "L. da Vinci - G.R. Carli - S. de Sandrinelli"</t>
  </si>
  <si>
    <t>34131 TRIESTE (TS) VIA P. VERONESE N.3 C.F. 80020660322 C.M. TSIS001002</t>
  </si>
  <si>
    <t>000000003727 del 27/12/2017</t>
  </si>
  <si>
    <t>27E del 02/01/2018</t>
  </si>
  <si>
    <t>0000020\PA del 15/01/2018</t>
  </si>
  <si>
    <t>20184E00305 del 09/01/2018</t>
  </si>
  <si>
    <t>2/PA/2018 del 15/01/2018</t>
  </si>
  <si>
    <t>17/PA/2017 del 29/12/2017</t>
  </si>
  <si>
    <t>FE000255 del 28/12/2017</t>
  </si>
  <si>
    <t>02 del 23/01/2018</t>
  </si>
  <si>
    <t>3/PA del 23/01/2018</t>
  </si>
  <si>
    <t>02E/2017 del 27/12/2017</t>
  </si>
  <si>
    <t>8718023328 del 26/01/2018</t>
  </si>
  <si>
    <t>2/0001953 del 31/01/2018</t>
  </si>
  <si>
    <t>1 del 29/01/2018</t>
  </si>
  <si>
    <t>000000000975 del 15/02/2018</t>
  </si>
  <si>
    <t>8D00031029 del 06/02/2018</t>
  </si>
  <si>
    <t>FatPAM 08/18 del 05/03/2018</t>
  </si>
  <si>
    <t>8718061042 del 23/02/2018</t>
  </si>
  <si>
    <t>FATTPA 22_18 del 21/02/2018</t>
  </si>
  <si>
    <t>41 del 16/03/2018</t>
  </si>
  <si>
    <t>4/PA/2018 del 15/03/2018</t>
  </si>
  <si>
    <t>6 del 31/01/2018</t>
  </si>
  <si>
    <t>4/PA del 16/03/2018</t>
  </si>
  <si>
    <t>316/22 del 29/12/2017</t>
  </si>
  <si>
    <t>71 del 15/03/2018</t>
  </si>
  <si>
    <t>001274 del 12/03/2018</t>
  </si>
  <si>
    <t>14 del 26/03/2018</t>
  </si>
  <si>
    <t>800011 del 19/03/2018</t>
  </si>
  <si>
    <t>0000007 del 06/02/2018</t>
  </si>
  <si>
    <t>FatPAM 23/18 del 19/03/2018</t>
  </si>
  <si>
    <t>2/0003350 del 31/03/2018</t>
  </si>
  <si>
    <t>7 del 05/04/2018</t>
  </si>
  <si>
    <t>8D00074481 del 06/04/2018</t>
  </si>
  <si>
    <t>8D00075723 del 06/04/2018</t>
  </si>
  <si>
    <t>8D00029706 del 06/02/2018</t>
  </si>
  <si>
    <t>3/PA del 18/04/2018</t>
  </si>
  <si>
    <t>8718114619 del 12/04/2018</t>
  </si>
  <si>
    <t>98 del 11/04/2018</t>
  </si>
  <si>
    <t>17 del 06/04/2018</t>
  </si>
  <si>
    <t>5/PA del 30/03/2018</t>
  </si>
  <si>
    <t>FatPAM 41/18 del 17/04/2018</t>
  </si>
  <si>
    <t>FatPAM 36/18 del 16/04/2018</t>
  </si>
  <si>
    <t>105/PA del 09/04/2018</t>
  </si>
  <si>
    <t>104/PA del 09/04/2018</t>
  </si>
  <si>
    <t>21/PA del 05/04/2018</t>
  </si>
  <si>
    <t>9/PA/2018 del 13/04/2018</t>
  </si>
  <si>
    <t>5/PA del 15/05/2018</t>
  </si>
  <si>
    <t>20 del 20/04/2018</t>
  </si>
  <si>
    <t>3/E del 02/05/2018</t>
  </si>
  <si>
    <t>2018/9/03 del 24/04/2018</t>
  </si>
  <si>
    <t>74/2018/E del 20/04/2018</t>
  </si>
  <si>
    <t>PA-68 del 23/04/2018</t>
  </si>
  <si>
    <t>FATTPA 20_18 del 30/04/2018</t>
  </si>
  <si>
    <t>103/2018 del 20/04/2018</t>
  </si>
  <si>
    <t>183049/E del 12/04/2018</t>
  </si>
  <si>
    <t>45/PA/6/2018 del 30/04/2018</t>
  </si>
  <si>
    <t>67/05 del 10/05/2018</t>
  </si>
  <si>
    <t>0000067/F7 del 12/06/2018</t>
  </si>
  <si>
    <t>20184E18649 del 05/06/2018</t>
  </si>
  <si>
    <t>2018-ES/C/11 del 07/06/2018</t>
  </si>
  <si>
    <t>39/01 del 31/05/2018</t>
  </si>
  <si>
    <t>40/01 del 31/05/2018</t>
  </si>
  <si>
    <t>38/01 del 31/05/2018</t>
  </si>
  <si>
    <t>14/PA/2018 del 12/06/2018</t>
  </si>
  <si>
    <t>8718209849 del 15/06/2018</t>
  </si>
  <si>
    <t>8D00117376 del 06/06/2018</t>
  </si>
  <si>
    <t>8D00117177 del 06/06/2018</t>
  </si>
  <si>
    <t>40 del 29/06/2018</t>
  </si>
  <si>
    <t>17/PA/2018 del 23/06/2018</t>
  </si>
  <si>
    <t>000001-2018-EL del 26/06/2018</t>
  </si>
  <si>
    <t>2018P00008 del 22/06/2018</t>
  </si>
  <si>
    <t>331/PA del 22/06/2018</t>
  </si>
  <si>
    <t>151/22 del 14/06/2018</t>
  </si>
  <si>
    <t>332/PA del 27/06/2018</t>
  </si>
  <si>
    <t>240 del 29/06/2018</t>
  </si>
  <si>
    <t>241 del 29/06/2018</t>
  </si>
  <si>
    <t>201804CB3406 del 09/07/2018</t>
  </si>
  <si>
    <t>8718248454 del 17/07/2018</t>
  </si>
  <si>
    <t>8718262892 del 02/08/2018</t>
  </si>
  <si>
    <t>110/009 del 08/08/2018</t>
  </si>
  <si>
    <t>258 del 20/07/2018</t>
  </si>
  <si>
    <t>8D00165533 del 06/08/2018</t>
  </si>
  <si>
    <t>201803CB1972 del 25/07/2018</t>
  </si>
  <si>
    <t>8D00164831 del 06/08/2018</t>
  </si>
  <si>
    <t>2/0007769 del 31/07/2018</t>
  </si>
  <si>
    <t>348/PA del 03/09/2018</t>
  </si>
  <si>
    <t>347/PA del 03/09/2018</t>
  </si>
  <si>
    <t>351/PA del 03/09/2018</t>
  </si>
  <si>
    <t>349/PA del 03/09/2018</t>
  </si>
  <si>
    <t>346/PA del 03/09/2018</t>
  </si>
  <si>
    <t>350/PA del 03/09/2018</t>
  </si>
  <si>
    <t>152/22 del 14/06/2018</t>
  </si>
  <si>
    <t>DF2018187 del 28/08/2018</t>
  </si>
  <si>
    <t>DF2018188 del 28/08/2018</t>
  </si>
  <si>
    <t>DF2018189 del 28/08/2018</t>
  </si>
  <si>
    <t>DF2018280 del 31/08/2018</t>
  </si>
  <si>
    <t>DF2018281 del 31/08/2018</t>
  </si>
  <si>
    <t>DF2018283 del 31/08/2018</t>
  </si>
  <si>
    <t>DF2018282 del 31/08/2018</t>
  </si>
  <si>
    <t>18235 del 30/06/2018</t>
  </si>
  <si>
    <t>2/0008376 del 31/08/2018</t>
  </si>
  <si>
    <t>8718314868 del 20/09/2018</t>
  </si>
  <si>
    <t>DF2018546 del 27/09/2018</t>
  </si>
  <si>
    <t>50 del 26/09/2018</t>
  </si>
  <si>
    <t>2/0009244 del 30/09/2018</t>
  </si>
  <si>
    <t>384/PA del 24/10/2018</t>
  </si>
  <si>
    <t>383/PA del 24/10/2018</t>
  </si>
  <si>
    <t>8D00217015 del 05/10/2018</t>
  </si>
  <si>
    <t>8D00217584 del 05/10/2018</t>
  </si>
  <si>
    <t>DF2018694 del 24/10/2018</t>
  </si>
  <si>
    <t>473 del 14/12/2018</t>
  </si>
  <si>
    <t>284/009 del 20/11/2018</t>
  </si>
  <si>
    <t>2/0011538 del 30/11/2018</t>
  </si>
  <si>
    <t>274/PA del 07/12/2018</t>
  </si>
  <si>
    <t>273/PA del 05/12/2018</t>
  </si>
  <si>
    <t>275/PA del 07/12/2018</t>
  </si>
  <si>
    <t>275BIS/PA del 07/12/2018</t>
  </si>
  <si>
    <t>000093FS del 19/12/2018</t>
  </si>
  <si>
    <t>000092FS del 19/12/2018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</si>
</sst>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120</v>
      </c>
      <c r="B10" s="37"/>
      <c r="C10" s="50">
        <f>SUM(C16:D19)</f>
        <v>182594.86000000002</v>
      </c>
      <c r="D10" s="37"/>
      <c r="E10" s="38">
        <f>('Trimestre 1'!H1+'Trimestre 2'!H1+'Trimestre 3'!H1+'Trimestre 4'!H1)/C10</f>
        <v>-18.7418589438936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30</v>
      </c>
      <c r="C16" s="51">
        <f>'Trimestre 1'!B1</f>
        <v>60619.25000000001</v>
      </c>
      <c r="D16" s="52"/>
      <c r="E16" s="51">
        <f>'Trimestre 1'!G1</f>
        <v>-16.522665654886854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38</v>
      </c>
      <c r="C17" s="51">
        <f>'Trimestre 2'!B1</f>
        <v>54771.89000000001</v>
      </c>
      <c r="D17" s="52"/>
      <c r="E17" s="51">
        <f>'Trimestre 2'!G1</f>
        <v>-21.181310887756474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24</v>
      </c>
      <c r="C18" s="51">
        <f>'Trimestre 3'!B1</f>
        <v>16514.56</v>
      </c>
      <c r="D18" s="52"/>
      <c r="E18" s="51">
        <f>'Trimestre 3'!G1</f>
        <v>-24.13930858587815</v>
      </c>
      <c r="F18" s="53"/>
    </row>
    <row r="19" spans="1:6" ht="21.75" customHeight="1" thickBot="1">
      <c r="A19" s="24" t="s">
        <v>18</v>
      </c>
      <c r="B19" s="25">
        <f>'Trimestre 4'!C1</f>
        <v>28</v>
      </c>
      <c r="C19" s="47">
        <f>'Trimestre 4'!B1</f>
        <v>50689.16000000001</v>
      </c>
      <c r="D19" s="49"/>
      <c r="E19" s="47">
        <f>'Trimestre 4'!G1</f>
        <v>-17.001367156212485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60619.25000000001</v>
      </c>
      <c r="C1">
        <f>COUNTA(A4:A203)</f>
        <v>30</v>
      </c>
      <c r="G1" s="20">
        <f>IF(B1&lt;&gt;0,H1/B1,0)</f>
        <v>-16.522665654886854</v>
      </c>
      <c r="H1" s="19">
        <f>SUM(H4:H195)</f>
        <v>-1001591.6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8902.4</v>
      </c>
      <c r="C4" s="17">
        <v>43128</v>
      </c>
      <c r="D4" s="17">
        <v>43117</v>
      </c>
      <c r="E4" s="17"/>
      <c r="F4" s="17"/>
      <c r="G4" s="1">
        <f>D4-C4-(F4-E4)</f>
        <v>-11</v>
      </c>
      <c r="H4" s="16">
        <f>B4*G4</f>
        <v>-97926.4</v>
      </c>
    </row>
    <row r="5" spans="1:8" ht="15">
      <c r="A5" s="28" t="s">
        <v>23</v>
      </c>
      <c r="B5" s="16">
        <v>3600</v>
      </c>
      <c r="C5" s="17">
        <v>43148</v>
      </c>
      <c r="D5" s="17">
        <v>43152</v>
      </c>
      <c r="E5" s="17"/>
      <c r="F5" s="17"/>
      <c r="G5" s="1">
        <f aca="true" t="shared" si="0" ref="G5:G68">D5-C5-(F5-E5)</f>
        <v>4</v>
      </c>
      <c r="H5" s="16">
        <f aca="true" t="shared" si="1" ref="H5:H68">B5*G5</f>
        <v>14400</v>
      </c>
    </row>
    <row r="6" spans="1:8" ht="15">
      <c r="A6" s="28" t="s">
        <v>24</v>
      </c>
      <c r="B6" s="16">
        <v>550</v>
      </c>
      <c r="C6" s="17">
        <v>43148</v>
      </c>
      <c r="D6" s="17">
        <v>43152</v>
      </c>
      <c r="E6" s="17"/>
      <c r="F6" s="17"/>
      <c r="G6" s="1">
        <f t="shared" si="0"/>
        <v>4</v>
      </c>
      <c r="H6" s="16">
        <f t="shared" si="1"/>
        <v>2200</v>
      </c>
    </row>
    <row r="7" spans="1:8" ht="15">
      <c r="A7" s="28" t="s">
        <v>25</v>
      </c>
      <c r="B7" s="16">
        <v>90</v>
      </c>
      <c r="C7" s="17">
        <v>43148</v>
      </c>
      <c r="D7" s="17">
        <v>43152</v>
      </c>
      <c r="E7" s="17"/>
      <c r="F7" s="17"/>
      <c r="G7" s="1">
        <f t="shared" si="0"/>
        <v>4</v>
      </c>
      <c r="H7" s="16">
        <f t="shared" si="1"/>
        <v>360</v>
      </c>
    </row>
    <row r="8" spans="1:8" ht="15">
      <c r="A8" s="28" t="s">
        <v>26</v>
      </c>
      <c r="B8" s="16">
        <v>665.63</v>
      </c>
      <c r="C8" s="17">
        <v>43148</v>
      </c>
      <c r="D8" s="17">
        <v>43152</v>
      </c>
      <c r="E8" s="17"/>
      <c r="F8" s="17"/>
      <c r="G8" s="1">
        <f t="shared" si="0"/>
        <v>4</v>
      </c>
      <c r="H8" s="16">
        <f t="shared" si="1"/>
        <v>2662.52</v>
      </c>
    </row>
    <row r="9" spans="1:8" ht="15">
      <c r="A9" s="28" t="s">
        <v>27</v>
      </c>
      <c r="B9" s="16">
        <v>968.19</v>
      </c>
      <c r="C9" s="17">
        <v>43148</v>
      </c>
      <c r="D9" s="17">
        <v>43152</v>
      </c>
      <c r="E9" s="17"/>
      <c r="F9" s="17"/>
      <c r="G9" s="1">
        <f t="shared" si="0"/>
        <v>4</v>
      </c>
      <c r="H9" s="16">
        <f t="shared" si="1"/>
        <v>3872.76</v>
      </c>
    </row>
    <row r="10" spans="1:8" ht="15">
      <c r="A10" s="28" t="s">
        <v>28</v>
      </c>
      <c r="B10" s="16">
        <v>2580</v>
      </c>
      <c r="C10" s="17">
        <v>43148</v>
      </c>
      <c r="D10" s="17">
        <v>43152</v>
      </c>
      <c r="E10" s="17"/>
      <c r="F10" s="17"/>
      <c r="G10" s="1">
        <f t="shared" si="0"/>
        <v>4</v>
      </c>
      <c r="H10" s="16">
        <f t="shared" si="1"/>
        <v>10320</v>
      </c>
    </row>
    <row r="11" spans="1:8" ht="15">
      <c r="A11" s="28" t="s">
        <v>29</v>
      </c>
      <c r="B11" s="16">
        <v>75</v>
      </c>
      <c r="C11" s="17">
        <v>43169</v>
      </c>
      <c r="D11" s="17">
        <v>43152</v>
      </c>
      <c r="E11" s="17"/>
      <c r="F11" s="17"/>
      <c r="G11" s="1">
        <f t="shared" si="0"/>
        <v>-17</v>
      </c>
      <c r="H11" s="16">
        <f t="shared" si="1"/>
        <v>-1275</v>
      </c>
    </row>
    <row r="12" spans="1:8" ht="15">
      <c r="A12" s="28" t="s">
        <v>30</v>
      </c>
      <c r="B12" s="16">
        <v>1490</v>
      </c>
      <c r="C12" s="17">
        <v>43169</v>
      </c>
      <c r="D12" s="17">
        <v>43152</v>
      </c>
      <c r="E12" s="17"/>
      <c r="F12" s="17"/>
      <c r="G12" s="1">
        <f t="shared" si="0"/>
        <v>-17</v>
      </c>
      <c r="H12" s="16">
        <f t="shared" si="1"/>
        <v>-25330</v>
      </c>
    </row>
    <row r="13" spans="1:8" ht="15">
      <c r="A13" s="28" t="s">
        <v>31</v>
      </c>
      <c r="B13" s="16">
        <v>950</v>
      </c>
      <c r="C13" s="17">
        <v>43169</v>
      </c>
      <c r="D13" s="17">
        <v>43152</v>
      </c>
      <c r="E13" s="17"/>
      <c r="F13" s="17"/>
      <c r="G13" s="1">
        <f t="shared" si="0"/>
        <v>-17</v>
      </c>
      <c r="H13" s="16">
        <f t="shared" si="1"/>
        <v>-16150</v>
      </c>
    </row>
    <row r="14" spans="1:8" ht="15">
      <c r="A14" s="28" t="s">
        <v>32</v>
      </c>
      <c r="B14" s="16">
        <v>65.22</v>
      </c>
      <c r="C14" s="17">
        <v>43169</v>
      </c>
      <c r="D14" s="17">
        <v>43152</v>
      </c>
      <c r="E14" s="17"/>
      <c r="F14" s="17"/>
      <c r="G14" s="1">
        <f t="shared" si="0"/>
        <v>-17</v>
      </c>
      <c r="H14" s="16">
        <f t="shared" si="1"/>
        <v>-1108.74</v>
      </c>
    </row>
    <row r="15" spans="1:8" ht="15">
      <c r="A15" s="28" t="s">
        <v>33</v>
      </c>
      <c r="B15" s="16">
        <v>60</v>
      </c>
      <c r="C15" s="17">
        <v>43169</v>
      </c>
      <c r="D15" s="17">
        <v>43152</v>
      </c>
      <c r="E15" s="17"/>
      <c r="F15" s="17"/>
      <c r="G15" s="1">
        <f t="shared" si="0"/>
        <v>-17</v>
      </c>
      <c r="H15" s="16">
        <f t="shared" si="1"/>
        <v>-1020</v>
      </c>
    </row>
    <row r="16" spans="1:8" ht="15">
      <c r="A16" s="28" t="s">
        <v>34</v>
      </c>
      <c r="B16" s="16">
        <v>7987.5</v>
      </c>
      <c r="C16" s="17">
        <v>43169</v>
      </c>
      <c r="D16" s="17">
        <v>43152</v>
      </c>
      <c r="E16" s="17"/>
      <c r="F16" s="17"/>
      <c r="G16" s="1">
        <f t="shared" si="0"/>
        <v>-17</v>
      </c>
      <c r="H16" s="16">
        <f t="shared" si="1"/>
        <v>-135787.5</v>
      </c>
    </row>
    <row r="17" spans="1:8" ht="15">
      <c r="A17" s="28" t="s">
        <v>35</v>
      </c>
      <c r="B17" s="16">
        <v>224</v>
      </c>
      <c r="C17" s="17">
        <v>43184</v>
      </c>
      <c r="D17" s="17">
        <v>43154</v>
      </c>
      <c r="E17" s="17"/>
      <c r="F17" s="17"/>
      <c r="G17" s="1">
        <f t="shared" si="0"/>
        <v>-30</v>
      </c>
      <c r="H17" s="16">
        <f t="shared" si="1"/>
        <v>-6720</v>
      </c>
    </row>
    <row r="18" spans="1:8" ht="15">
      <c r="A18" s="28" t="s">
        <v>36</v>
      </c>
      <c r="B18" s="16">
        <v>16.35</v>
      </c>
      <c r="C18" s="17">
        <v>43184</v>
      </c>
      <c r="D18" s="17">
        <v>43154</v>
      </c>
      <c r="E18" s="17"/>
      <c r="F18" s="17"/>
      <c r="G18" s="1">
        <f t="shared" si="0"/>
        <v>-30</v>
      </c>
      <c r="H18" s="16">
        <f t="shared" si="1"/>
        <v>-490.50000000000006</v>
      </c>
    </row>
    <row r="19" spans="1:8" ht="15">
      <c r="A19" s="28" t="s">
        <v>37</v>
      </c>
      <c r="B19" s="16">
        <v>3080</v>
      </c>
      <c r="C19" s="17">
        <v>43202</v>
      </c>
      <c r="D19" s="17">
        <v>43175</v>
      </c>
      <c r="E19" s="17"/>
      <c r="F19" s="17"/>
      <c r="G19" s="1">
        <f t="shared" si="0"/>
        <v>-27</v>
      </c>
      <c r="H19" s="16">
        <f t="shared" si="1"/>
        <v>-83160</v>
      </c>
    </row>
    <row r="20" spans="1:8" ht="15">
      <c r="A20" s="28" t="s">
        <v>38</v>
      </c>
      <c r="B20" s="16">
        <v>59.24</v>
      </c>
      <c r="C20" s="17">
        <v>43202</v>
      </c>
      <c r="D20" s="17">
        <v>43175</v>
      </c>
      <c r="E20" s="17"/>
      <c r="F20" s="17"/>
      <c r="G20" s="1">
        <f t="shared" si="0"/>
        <v>-27</v>
      </c>
      <c r="H20" s="16">
        <f t="shared" si="1"/>
        <v>-1599.48</v>
      </c>
    </row>
    <row r="21" spans="1:8" ht="15">
      <c r="A21" s="28" t="s">
        <v>39</v>
      </c>
      <c r="B21" s="16">
        <v>1466.35</v>
      </c>
      <c r="C21" s="17">
        <v>43203</v>
      </c>
      <c r="D21" s="17">
        <v>43176</v>
      </c>
      <c r="E21" s="17"/>
      <c r="F21" s="17"/>
      <c r="G21" s="1">
        <f t="shared" si="0"/>
        <v>-27</v>
      </c>
      <c r="H21" s="16">
        <f t="shared" si="1"/>
        <v>-39591.45</v>
      </c>
    </row>
    <row r="22" spans="1:8" ht="15">
      <c r="A22" s="28" t="s">
        <v>40</v>
      </c>
      <c r="B22" s="16">
        <v>121</v>
      </c>
      <c r="C22" s="17">
        <v>43208</v>
      </c>
      <c r="D22" s="17">
        <v>43178</v>
      </c>
      <c r="E22" s="17"/>
      <c r="F22" s="17"/>
      <c r="G22" s="1">
        <f t="shared" si="0"/>
        <v>-30</v>
      </c>
      <c r="H22" s="16">
        <f t="shared" si="1"/>
        <v>-3630</v>
      </c>
    </row>
    <row r="23" spans="1:8" ht="15">
      <c r="A23" s="28" t="s">
        <v>41</v>
      </c>
      <c r="B23" s="16">
        <v>816.91</v>
      </c>
      <c r="C23" s="17">
        <v>43208</v>
      </c>
      <c r="D23" s="17">
        <v>43178</v>
      </c>
      <c r="E23" s="17"/>
      <c r="F23" s="17"/>
      <c r="G23" s="1">
        <f t="shared" si="0"/>
        <v>-30</v>
      </c>
      <c r="H23" s="16">
        <f t="shared" si="1"/>
        <v>-24507.3</v>
      </c>
    </row>
    <row r="24" spans="1:8" ht="15">
      <c r="A24" s="28" t="s">
        <v>42</v>
      </c>
      <c r="B24" s="16">
        <v>2459</v>
      </c>
      <c r="C24" s="17">
        <v>43169</v>
      </c>
      <c r="D24" s="17">
        <v>43186</v>
      </c>
      <c r="E24" s="17"/>
      <c r="F24" s="17"/>
      <c r="G24" s="1">
        <f t="shared" si="0"/>
        <v>17</v>
      </c>
      <c r="H24" s="16">
        <f t="shared" si="1"/>
        <v>41803</v>
      </c>
    </row>
    <row r="25" spans="1:8" ht="15">
      <c r="A25" s="28" t="s">
        <v>42</v>
      </c>
      <c r="B25" s="16">
        <v>420</v>
      </c>
      <c r="C25" s="17">
        <v>43169</v>
      </c>
      <c r="D25" s="17">
        <v>43186</v>
      </c>
      <c r="E25" s="17"/>
      <c r="F25" s="17"/>
      <c r="G25" s="1">
        <f t="shared" si="0"/>
        <v>17</v>
      </c>
      <c r="H25" s="16">
        <f t="shared" si="1"/>
        <v>7140</v>
      </c>
    </row>
    <row r="26" spans="1:8" ht="15">
      <c r="A26" s="28" t="s">
        <v>43</v>
      </c>
      <c r="B26" s="16">
        <v>1390</v>
      </c>
      <c r="C26" s="17">
        <v>43208</v>
      </c>
      <c r="D26" s="17">
        <v>43186</v>
      </c>
      <c r="E26" s="17"/>
      <c r="F26" s="17"/>
      <c r="G26" s="1">
        <f t="shared" si="0"/>
        <v>-22</v>
      </c>
      <c r="H26" s="16">
        <f t="shared" si="1"/>
        <v>-30580</v>
      </c>
    </row>
    <row r="27" spans="1:8" ht="15">
      <c r="A27" s="28" t="s">
        <v>44</v>
      </c>
      <c r="B27" s="16">
        <v>370</v>
      </c>
      <c r="C27" s="17">
        <v>43208</v>
      </c>
      <c r="D27" s="17">
        <v>43186</v>
      </c>
      <c r="E27" s="17"/>
      <c r="F27" s="17"/>
      <c r="G27" s="1">
        <f t="shared" si="0"/>
        <v>-22</v>
      </c>
      <c r="H27" s="16">
        <f t="shared" si="1"/>
        <v>-8140</v>
      </c>
    </row>
    <row r="28" spans="1:8" ht="15">
      <c r="A28" s="28" t="s">
        <v>45</v>
      </c>
      <c r="B28" s="16">
        <v>3717.35</v>
      </c>
      <c r="C28" s="17">
        <v>43208</v>
      </c>
      <c r="D28" s="17">
        <v>43186</v>
      </c>
      <c r="E28" s="17"/>
      <c r="F28" s="17"/>
      <c r="G28" s="1">
        <f t="shared" si="0"/>
        <v>-22</v>
      </c>
      <c r="H28" s="16">
        <f t="shared" si="1"/>
        <v>-81781.7</v>
      </c>
    </row>
    <row r="29" spans="1:8" ht="15">
      <c r="A29" s="28" t="s">
        <v>46</v>
      </c>
      <c r="B29" s="16">
        <v>930</v>
      </c>
      <c r="C29" s="17">
        <v>43216</v>
      </c>
      <c r="D29" s="17">
        <v>43186</v>
      </c>
      <c r="E29" s="17"/>
      <c r="F29" s="17"/>
      <c r="G29" s="1">
        <f t="shared" si="0"/>
        <v>-30</v>
      </c>
      <c r="H29" s="16">
        <f t="shared" si="1"/>
        <v>-27900</v>
      </c>
    </row>
    <row r="30" spans="1:8" ht="15">
      <c r="A30" s="28" t="s">
        <v>47</v>
      </c>
      <c r="B30" s="16">
        <v>477.98</v>
      </c>
      <c r="C30" s="17">
        <v>43216</v>
      </c>
      <c r="D30" s="17">
        <v>43186</v>
      </c>
      <c r="E30" s="17"/>
      <c r="F30" s="17"/>
      <c r="G30" s="1">
        <f t="shared" si="0"/>
        <v>-30</v>
      </c>
      <c r="H30" s="16">
        <f t="shared" si="1"/>
        <v>-14339.400000000001</v>
      </c>
    </row>
    <row r="31" spans="1:8" ht="15">
      <c r="A31" s="28" t="s">
        <v>48</v>
      </c>
      <c r="B31" s="16">
        <v>10374</v>
      </c>
      <c r="C31" s="17">
        <v>43216</v>
      </c>
      <c r="D31" s="17">
        <v>43187</v>
      </c>
      <c r="E31" s="17"/>
      <c r="F31" s="17"/>
      <c r="G31" s="1">
        <f t="shared" si="0"/>
        <v>-29</v>
      </c>
      <c r="H31" s="16">
        <f t="shared" si="1"/>
        <v>-300846</v>
      </c>
    </row>
    <row r="32" spans="1:8" ht="15">
      <c r="A32" s="28" t="s">
        <v>49</v>
      </c>
      <c r="B32" s="16">
        <v>259.88</v>
      </c>
      <c r="C32" s="17">
        <v>43169</v>
      </c>
      <c r="D32" s="17">
        <v>43187</v>
      </c>
      <c r="E32" s="17"/>
      <c r="F32" s="17"/>
      <c r="G32" s="1">
        <f t="shared" si="0"/>
        <v>18</v>
      </c>
      <c r="H32" s="16">
        <f t="shared" si="1"/>
        <v>4677.84</v>
      </c>
    </row>
    <row r="33" spans="1:8" ht="15">
      <c r="A33" s="28" t="s">
        <v>50</v>
      </c>
      <c r="B33" s="16">
        <v>6453.25</v>
      </c>
      <c r="C33" s="17">
        <v>43216</v>
      </c>
      <c r="D33" s="17">
        <v>43187</v>
      </c>
      <c r="E33" s="17"/>
      <c r="F33" s="17"/>
      <c r="G33" s="1">
        <f t="shared" si="0"/>
        <v>-29</v>
      </c>
      <c r="H33" s="16">
        <f t="shared" si="1"/>
        <v>-187144.25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54771.89000000001</v>
      </c>
      <c r="C1">
        <f>COUNTA(A4:A203)</f>
        <v>38</v>
      </c>
      <c r="G1" s="20">
        <f>IF(B1&lt;&gt;0,H1/B1,0)</f>
        <v>-21.181310887756474</v>
      </c>
      <c r="H1" s="19">
        <f>SUM(H4:H195)</f>
        <v>-1160140.4300000002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51</v>
      </c>
      <c r="B4" s="16">
        <v>60</v>
      </c>
      <c r="C4" s="17">
        <v>43230</v>
      </c>
      <c r="D4" s="17">
        <v>43202</v>
      </c>
      <c r="E4" s="17"/>
      <c r="F4" s="17"/>
      <c r="G4" s="1">
        <f>D4-C4-(F4-E4)</f>
        <v>-28</v>
      </c>
      <c r="H4" s="16">
        <f>B4*G4</f>
        <v>-1680</v>
      </c>
    </row>
    <row r="5" spans="1:8" ht="15">
      <c r="A5" s="28" t="s">
        <v>52</v>
      </c>
      <c r="B5" s="16">
        <v>850</v>
      </c>
      <c r="C5" s="17">
        <v>43230</v>
      </c>
      <c r="D5" s="17">
        <v>43202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-23800</v>
      </c>
    </row>
    <row r="6" spans="1:8" ht="15">
      <c r="A6" s="28" t="s">
        <v>53</v>
      </c>
      <c r="B6" s="16">
        <v>99.74</v>
      </c>
      <c r="C6" s="17">
        <v>43246</v>
      </c>
      <c r="D6" s="17">
        <v>43223</v>
      </c>
      <c r="E6" s="17"/>
      <c r="F6" s="17"/>
      <c r="G6" s="1">
        <f t="shared" si="0"/>
        <v>-23</v>
      </c>
      <c r="H6" s="16">
        <f t="shared" si="1"/>
        <v>-2294.02</v>
      </c>
    </row>
    <row r="7" spans="1:8" ht="15">
      <c r="A7" s="28" t="s">
        <v>54</v>
      </c>
      <c r="B7" s="16">
        <v>49.16</v>
      </c>
      <c r="C7" s="17">
        <v>43246</v>
      </c>
      <c r="D7" s="17">
        <v>43223</v>
      </c>
      <c r="E7" s="17"/>
      <c r="F7" s="17"/>
      <c r="G7" s="1">
        <f t="shared" si="0"/>
        <v>-23</v>
      </c>
      <c r="H7" s="16">
        <f t="shared" si="1"/>
        <v>-1130.6799999999998</v>
      </c>
    </row>
    <row r="8" spans="1:8" ht="15">
      <c r="A8" s="28" t="s">
        <v>55</v>
      </c>
      <c r="B8" s="16">
        <v>100</v>
      </c>
      <c r="C8" s="17">
        <v>43246</v>
      </c>
      <c r="D8" s="17">
        <v>43223</v>
      </c>
      <c r="E8" s="17"/>
      <c r="F8" s="17"/>
      <c r="G8" s="1">
        <f t="shared" si="0"/>
        <v>-23</v>
      </c>
      <c r="H8" s="16">
        <f t="shared" si="1"/>
        <v>-2300</v>
      </c>
    </row>
    <row r="9" spans="1:8" ht="15">
      <c r="A9" s="28" t="s">
        <v>56</v>
      </c>
      <c r="B9" s="16">
        <v>990</v>
      </c>
      <c r="C9" s="17">
        <v>43246</v>
      </c>
      <c r="D9" s="17">
        <v>43223</v>
      </c>
      <c r="E9" s="17"/>
      <c r="F9" s="17"/>
      <c r="G9" s="1">
        <f t="shared" si="0"/>
        <v>-23</v>
      </c>
      <c r="H9" s="16">
        <f t="shared" si="1"/>
        <v>-22770</v>
      </c>
    </row>
    <row r="10" spans="1:8" ht="15">
      <c r="A10" s="28" t="s">
        <v>57</v>
      </c>
      <c r="B10" s="16">
        <v>56.48</v>
      </c>
      <c r="C10" s="17">
        <v>43246</v>
      </c>
      <c r="D10" s="17">
        <v>43223</v>
      </c>
      <c r="E10" s="17"/>
      <c r="F10" s="17"/>
      <c r="G10" s="1">
        <f t="shared" si="0"/>
        <v>-23</v>
      </c>
      <c r="H10" s="16">
        <f t="shared" si="1"/>
        <v>-1299.04</v>
      </c>
    </row>
    <row r="11" spans="1:8" ht="15">
      <c r="A11" s="28" t="s">
        <v>58</v>
      </c>
      <c r="B11" s="16">
        <v>2800</v>
      </c>
      <c r="C11" s="17">
        <v>43247</v>
      </c>
      <c r="D11" s="17">
        <v>43223</v>
      </c>
      <c r="E11" s="17"/>
      <c r="F11" s="17"/>
      <c r="G11" s="1">
        <f t="shared" si="0"/>
        <v>-24</v>
      </c>
      <c r="H11" s="16">
        <f t="shared" si="1"/>
        <v>-67200</v>
      </c>
    </row>
    <row r="12" spans="1:8" ht="15">
      <c r="A12" s="28" t="s">
        <v>59</v>
      </c>
      <c r="B12" s="16">
        <v>495</v>
      </c>
      <c r="C12" s="17">
        <v>43230</v>
      </c>
      <c r="D12" s="17">
        <v>43223</v>
      </c>
      <c r="E12" s="17"/>
      <c r="F12" s="17"/>
      <c r="G12" s="1">
        <f t="shared" si="0"/>
        <v>-7</v>
      </c>
      <c r="H12" s="16">
        <f t="shared" si="1"/>
        <v>-3465</v>
      </c>
    </row>
    <row r="13" spans="1:8" ht="15">
      <c r="A13" s="28" t="s">
        <v>59</v>
      </c>
      <c r="B13" s="16">
        <v>200</v>
      </c>
      <c r="C13" s="17">
        <v>43230</v>
      </c>
      <c r="D13" s="17">
        <v>43223</v>
      </c>
      <c r="E13" s="17"/>
      <c r="F13" s="17"/>
      <c r="G13" s="1">
        <f t="shared" si="0"/>
        <v>-7</v>
      </c>
      <c r="H13" s="16">
        <f t="shared" si="1"/>
        <v>-1400</v>
      </c>
    </row>
    <row r="14" spans="1:8" ht="15">
      <c r="A14" s="28" t="s">
        <v>60</v>
      </c>
      <c r="B14" s="16">
        <v>16.39</v>
      </c>
      <c r="C14" s="17">
        <v>43230</v>
      </c>
      <c r="D14" s="17">
        <v>43223</v>
      </c>
      <c r="E14" s="17"/>
      <c r="F14" s="17"/>
      <c r="G14" s="1">
        <f t="shared" si="0"/>
        <v>-7</v>
      </c>
      <c r="H14" s="16">
        <f t="shared" si="1"/>
        <v>-114.73</v>
      </c>
    </row>
    <row r="15" spans="1:8" ht="15">
      <c r="A15" s="28" t="s">
        <v>61</v>
      </c>
      <c r="B15" s="16">
        <v>5280</v>
      </c>
      <c r="C15" s="17">
        <v>43246</v>
      </c>
      <c r="D15" s="17">
        <v>43223</v>
      </c>
      <c r="E15" s="17"/>
      <c r="F15" s="17"/>
      <c r="G15" s="1">
        <f t="shared" si="0"/>
        <v>-23</v>
      </c>
      <c r="H15" s="16">
        <f t="shared" si="1"/>
        <v>-121440</v>
      </c>
    </row>
    <row r="16" spans="1:8" ht="15">
      <c r="A16" s="28" t="s">
        <v>62</v>
      </c>
      <c r="B16" s="16">
        <v>2176</v>
      </c>
      <c r="C16" s="17">
        <v>43246</v>
      </c>
      <c r="D16" s="17">
        <v>43223</v>
      </c>
      <c r="E16" s="17"/>
      <c r="F16" s="17"/>
      <c r="G16" s="1">
        <f t="shared" si="0"/>
        <v>-23</v>
      </c>
      <c r="H16" s="16">
        <f t="shared" si="1"/>
        <v>-50048</v>
      </c>
    </row>
    <row r="17" spans="1:8" ht="15">
      <c r="A17" s="28" t="s">
        <v>63</v>
      </c>
      <c r="B17" s="16">
        <v>5399</v>
      </c>
      <c r="C17" s="17">
        <v>43247</v>
      </c>
      <c r="D17" s="17">
        <v>43223</v>
      </c>
      <c r="E17" s="17"/>
      <c r="F17" s="17"/>
      <c r="G17" s="1">
        <f t="shared" si="0"/>
        <v>-24</v>
      </c>
      <c r="H17" s="16">
        <f t="shared" si="1"/>
        <v>-129576</v>
      </c>
    </row>
    <row r="18" spans="1:8" ht="15">
      <c r="A18" s="28" t="s">
        <v>64</v>
      </c>
      <c r="B18" s="16">
        <v>9270</v>
      </c>
      <c r="C18" s="17">
        <v>43246</v>
      </c>
      <c r="D18" s="17">
        <v>43223</v>
      </c>
      <c r="E18" s="17"/>
      <c r="F18" s="17"/>
      <c r="G18" s="1">
        <f t="shared" si="0"/>
        <v>-23</v>
      </c>
      <c r="H18" s="16">
        <f t="shared" si="1"/>
        <v>-213210</v>
      </c>
    </row>
    <row r="19" spans="1:8" ht="15">
      <c r="A19" s="28" t="s">
        <v>65</v>
      </c>
      <c r="B19" s="16">
        <v>360</v>
      </c>
      <c r="C19" s="17">
        <v>43246</v>
      </c>
      <c r="D19" s="17">
        <v>43223</v>
      </c>
      <c r="E19" s="17"/>
      <c r="F19" s="17"/>
      <c r="G19" s="1">
        <f t="shared" si="0"/>
        <v>-23</v>
      </c>
      <c r="H19" s="16">
        <f t="shared" si="1"/>
        <v>-8280</v>
      </c>
    </row>
    <row r="20" spans="1:8" ht="15">
      <c r="A20" s="28" t="s">
        <v>66</v>
      </c>
      <c r="B20" s="16">
        <v>877.42</v>
      </c>
      <c r="C20" s="17">
        <v>43246</v>
      </c>
      <c r="D20" s="17">
        <v>43230</v>
      </c>
      <c r="E20" s="17"/>
      <c r="F20" s="17"/>
      <c r="G20" s="1">
        <f t="shared" si="0"/>
        <v>-16</v>
      </c>
      <c r="H20" s="16">
        <f t="shared" si="1"/>
        <v>-14038.72</v>
      </c>
    </row>
    <row r="21" spans="1:8" ht="15">
      <c r="A21" s="28" t="s">
        <v>67</v>
      </c>
      <c r="B21" s="16">
        <v>8000</v>
      </c>
      <c r="C21" s="17">
        <v>43269</v>
      </c>
      <c r="D21" s="17">
        <v>43249</v>
      </c>
      <c r="E21" s="17"/>
      <c r="F21" s="17"/>
      <c r="G21" s="1">
        <f t="shared" si="0"/>
        <v>-20</v>
      </c>
      <c r="H21" s="16">
        <f t="shared" si="1"/>
        <v>-160000</v>
      </c>
    </row>
    <row r="22" spans="1:8" ht="15">
      <c r="A22" s="28" t="s">
        <v>68</v>
      </c>
      <c r="B22" s="16">
        <v>381</v>
      </c>
      <c r="C22" s="17">
        <v>43246</v>
      </c>
      <c r="D22" s="17">
        <v>43249</v>
      </c>
      <c r="E22" s="17"/>
      <c r="F22" s="17"/>
      <c r="G22" s="1">
        <f t="shared" si="0"/>
        <v>3</v>
      </c>
      <c r="H22" s="16">
        <f t="shared" si="1"/>
        <v>1143</v>
      </c>
    </row>
    <row r="23" spans="1:8" ht="15">
      <c r="A23" s="28" t="s">
        <v>69</v>
      </c>
      <c r="B23" s="16">
        <v>3500</v>
      </c>
      <c r="C23" s="17">
        <v>43264</v>
      </c>
      <c r="D23" s="17">
        <v>43249</v>
      </c>
      <c r="E23" s="17"/>
      <c r="F23" s="17"/>
      <c r="G23" s="1">
        <f t="shared" si="0"/>
        <v>-15</v>
      </c>
      <c r="H23" s="16">
        <f t="shared" si="1"/>
        <v>-52500</v>
      </c>
    </row>
    <row r="24" spans="1:8" ht="15">
      <c r="A24" s="28" t="s">
        <v>70</v>
      </c>
      <c r="B24" s="16">
        <v>194.25</v>
      </c>
      <c r="C24" s="17">
        <v>43246</v>
      </c>
      <c r="D24" s="17">
        <v>43249</v>
      </c>
      <c r="E24" s="17"/>
      <c r="F24" s="17"/>
      <c r="G24" s="1">
        <f t="shared" si="0"/>
        <v>3</v>
      </c>
      <c r="H24" s="16">
        <f t="shared" si="1"/>
        <v>582.75</v>
      </c>
    </row>
    <row r="25" spans="1:8" ht="15">
      <c r="A25" s="28" t="s">
        <v>71</v>
      </c>
      <c r="B25" s="16">
        <v>1990.91</v>
      </c>
      <c r="C25" s="17">
        <v>43264</v>
      </c>
      <c r="D25" s="17">
        <v>43249</v>
      </c>
      <c r="E25" s="17"/>
      <c r="F25" s="17"/>
      <c r="G25" s="1">
        <f t="shared" si="0"/>
        <v>-15</v>
      </c>
      <c r="H25" s="16">
        <f t="shared" si="1"/>
        <v>-29863.65</v>
      </c>
    </row>
    <row r="26" spans="1:8" ht="15">
      <c r="A26" s="28" t="s">
        <v>72</v>
      </c>
      <c r="B26" s="16">
        <v>920</v>
      </c>
      <c r="C26" s="17">
        <v>43246</v>
      </c>
      <c r="D26" s="17">
        <v>43249</v>
      </c>
      <c r="E26" s="17"/>
      <c r="F26" s="17"/>
      <c r="G26" s="1">
        <f t="shared" si="0"/>
        <v>3</v>
      </c>
      <c r="H26" s="16">
        <f t="shared" si="1"/>
        <v>2760</v>
      </c>
    </row>
    <row r="27" spans="1:8" ht="15">
      <c r="A27" s="28" t="s">
        <v>73</v>
      </c>
      <c r="B27" s="16">
        <v>1509.1</v>
      </c>
      <c r="C27" s="17">
        <v>43264</v>
      </c>
      <c r="D27" s="17">
        <v>43249</v>
      </c>
      <c r="E27" s="17"/>
      <c r="F27" s="17"/>
      <c r="G27" s="1">
        <f t="shared" si="0"/>
        <v>-15</v>
      </c>
      <c r="H27" s="16">
        <f t="shared" si="1"/>
        <v>-22636.5</v>
      </c>
    </row>
    <row r="28" spans="1:8" ht="15">
      <c r="A28" s="28" t="s">
        <v>74</v>
      </c>
      <c r="B28" s="16">
        <v>96</v>
      </c>
      <c r="C28" s="17">
        <v>43246</v>
      </c>
      <c r="D28" s="17">
        <v>43249</v>
      </c>
      <c r="E28" s="17"/>
      <c r="F28" s="17"/>
      <c r="G28" s="1">
        <f t="shared" si="0"/>
        <v>3</v>
      </c>
      <c r="H28" s="16">
        <f t="shared" si="1"/>
        <v>288</v>
      </c>
    </row>
    <row r="29" spans="1:8" ht="15">
      <c r="A29" s="28" t="s">
        <v>75</v>
      </c>
      <c r="B29" s="16">
        <v>470</v>
      </c>
      <c r="C29" s="17">
        <v>43246</v>
      </c>
      <c r="D29" s="17">
        <v>43249</v>
      </c>
      <c r="E29" s="17"/>
      <c r="F29" s="17"/>
      <c r="G29" s="1">
        <f t="shared" si="0"/>
        <v>3</v>
      </c>
      <c r="H29" s="16">
        <f t="shared" si="1"/>
        <v>1410</v>
      </c>
    </row>
    <row r="30" spans="1:8" ht="15">
      <c r="A30" s="28" t="s">
        <v>76</v>
      </c>
      <c r="B30" s="16">
        <v>464</v>
      </c>
      <c r="C30" s="17">
        <v>43264</v>
      </c>
      <c r="D30" s="17">
        <v>43249</v>
      </c>
      <c r="E30" s="17"/>
      <c r="F30" s="17"/>
      <c r="G30" s="1">
        <f t="shared" si="0"/>
        <v>-15</v>
      </c>
      <c r="H30" s="16">
        <f t="shared" si="1"/>
        <v>-6960</v>
      </c>
    </row>
    <row r="31" spans="1:8" ht="15">
      <c r="A31" s="28" t="s">
        <v>77</v>
      </c>
      <c r="B31" s="16">
        <v>277.44</v>
      </c>
      <c r="C31" s="17">
        <v>43269</v>
      </c>
      <c r="D31" s="17">
        <v>43249</v>
      </c>
      <c r="E31" s="17"/>
      <c r="F31" s="17"/>
      <c r="G31" s="1">
        <f t="shared" si="0"/>
        <v>-20</v>
      </c>
      <c r="H31" s="16">
        <f t="shared" si="1"/>
        <v>-5548.8</v>
      </c>
    </row>
    <row r="32" spans="1:8" ht="15">
      <c r="A32" s="28" t="s">
        <v>78</v>
      </c>
      <c r="B32" s="16">
        <v>3850</v>
      </c>
      <c r="C32" s="17">
        <v>43293</v>
      </c>
      <c r="D32" s="17">
        <v>43264</v>
      </c>
      <c r="E32" s="17"/>
      <c r="F32" s="17"/>
      <c r="G32" s="1">
        <f t="shared" si="0"/>
        <v>-29</v>
      </c>
      <c r="H32" s="16">
        <f t="shared" si="1"/>
        <v>-111650</v>
      </c>
    </row>
    <row r="33" spans="1:8" ht="15">
      <c r="A33" s="28" t="s">
        <v>79</v>
      </c>
      <c r="B33" s="16">
        <v>60</v>
      </c>
      <c r="C33" s="17">
        <v>43293</v>
      </c>
      <c r="D33" s="17">
        <v>43264</v>
      </c>
      <c r="E33" s="17"/>
      <c r="F33" s="17"/>
      <c r="G33" s="1">
        <f t="shared" si="0"/>
        <v>-29</v>
      </c>
      <c r="H33" s="16">
        <f t="shared" si="1"/>
        <v>-1740</v>
      </c>
    </row>
    <row r="34" spans="1:8" ht="15">
      <c r="A34" s="28" t="s">
        <v>80</v>
      </c>
      <c r="B34" s="16">
        <v>111.2</v>
      </c>
      <c r="C34" s="17">
        <v>43293</v>
      </c>
      <c r="D34" s="17">
        <v>43264</v>
      </c>
      <c r="E34" s="17"/>
      <c r="F34" s="17"/>
      <c r="G34" s="1">
        <f t="shared" si="0"/>
        <v>-29</v>
      </c>
      <c r="H34" s="16">
        <f t="shared" si="1"/>
        <v>-3224.8</v>
      </c>
    </row>
    <row r="35" spans="1:8" ht="15">
      <c r="A35" s="28" t="s">
        <v>81</v>
      </c>
      <c r="B35" s="16">
        <v>719.32</v>
      </c>
      <c r="C35" s="17">
        <v>43293</v>
      </c>
      <c r="D35" s="17">
        <v>43264</v>
      </c>
      <c r="E35" s="17"/>
      <c r="F35" s="17"/>
      <c r="G35" s="1">
        <f t="shared" si="0"/>
        <v>-29</v>
      </c>
      <c r="H35" s="16">
        <f t="shared" si="1"/>
        <v>-20860.280000000002</v>
      </c>
    </row>
    <row r="36" spans="1:8" ht="15">
      <c r="A36" s="28" t="s">
        <v>82</v>
      </c>
      <c r="B36" s="16">
        <v>931.68</v>
      </c>
      <c r="C36" s="17">
        <v>43293</v>
      </c>
      <c r="D36" s="17">
        <v>43264</v>
      </c>
      <c r="E36" s="17"/>
      <c r="F36" s="17"/>
      <c r="G36" s="1">
        <f t="shared" si="0"/>
        <v>-29</v>
      </c>
      <c r="H36" s="16">
        <f t="shared" si="1"/>
        <v>-27018.719999999998</v>
      </c>
    </row>
    <row r="37" spans="1:8" ht="15">
      <c r="A37" s="28" t="s">
        <v>83</v>
      </c>
      <c r="B37" s="16">
        <v>111.6</v>
      </c>
      <c r="C37" s="17">
        <v>43293</v>
      </c>
      <c r="D37" s="17">
        <v>43264</v>
      </c>
      <c r="E37" s="17"/>
      <c r="F37" s="17"/>
      <c r="G37" s="1">
        <f t="shared" si="0"/>
        <v>-29</v>
      </c>
      <c r="H37" s="16">
        <f t="shared" si="1"/>
        <v>-3236.3999999999996</v>
      </c>
    </row>
    <row r="38" spans="1:8" ht="15">
      <c r="A38" s="28" t="s">
        <v>84</v>
      </c>
      <c r="B38" s="16">
        <v>1845.62</v>
      </c>
      <c r="C38" s="17">
        <v>43301</v>
      </c>
      <c r="D38" s="17">
        <v>43274</v>
      </c>
      <c r="E38" s="17"/>
      <c r="F38" s="17"/>
      <c r="G38" s="1">
        <f t="shared" si="0"/>
        <v>-27</v>
      </c>
      <c r="H38" s="16">
        <f t="shared" si="1"/>
        <v>-49831.74</v>
      </c>
    </row>
    <row r="39" spans="1:8" ht="15">
      <c r="A39" s="28" t="s">
        <v>85</v>
      </c>
      <c r="B39" s="16">
        <v>89.14</v>
      </c>
      <c r="C39" s="17">
        <v>43301</v>
      </c>
      <c r="D39" s="17">
        <v>43274</v>
      </c>
      <c r="E39" s="17"/>
      <c r="F39" s="17"/>
      <c r="G39" s="1">
        <f t="shared" si="0"/>
        <v>-27</v>
      </c>
      <c r="H39" s="16">
        <f t="shared" si="1"/>
        <v>-2406.78</v>
      </c>
    </row>
    <row r="40" spans="1:8" ht="15">
      <c r="A40" s="28" t="s">
        <v>86</v>
      </c>
      <c r="B40" s="16">
        <v>100</v>
      </c>
      <c r="C40" s="17">
        <v>43302</v>
      </c>
      <c r="D40" s="17">
        <v>43274</v>
      </c>
      <c r="E40" s="17"/>
      <c r="F40" s="17"/>
      <c r="G40" s="1">
        <f t="shared" si="0"/>
        <v>-28</v>
      </c>
      <c r="H40" s="16">
        <f t="shared" si="1"/>
        <v>-2800</v>
      </c>
    </row>
    <row r="41" spans="1:8" ht="15">
      <c r="A41" s="28" t="s">
        <v>87</v>
      </c>
      <c r="B41" s="16">
        <v>71.44</v>
      </c>
      <c r="C41" s="17">
        <v>43302</v>
      </c>
      <c r="D41" s="17">
        <v>43274</v>
      </c>
      <c r="E41" s="17"/>
      <c r="F41" s="17"/>
      <c r="G41" s="1">
        <f t="shared" si="0"/>
        <v>-28</v>
      </c>
      <c r="H41" s="16">
        <f t="shared" si="1"/>
        <v>-2000.32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16514.56</v>
      </c>
      <c r="C1">
        <f>COUNTA(A4:A203)</f>
        <v>24</v>
      </c>
      <c r="G1" s="20">
        <f>IF(B1&lt;&gt;0,H1/B1,0)</f>
        <v>-24.13930858587815</v>
      </c>
      <c r="H1" s="19">
        <f>SUM(H4:H195)</f>
        <v>-398650.05999999994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88</v>
      </c>
      <c r="B4" s="16">
        <v>759.8</v>
      </c>
      <c r="C4" s="17">
        <v>43310</v>
      </c>
      <c r="D4" s="17">
        <v>43284</v>
      </c>
      <c r="E4" s="17"/>
      <c r="F4" s="17"/>
      <c r="G4" s="1">
        <f>D4-C4-(F4-E4)</f>
        <v>-26</v>
      </c>
      <c r="H4" s="16">
        <f>B4*G4</f>
        <v>-19754.8</v>
      </c>
    </row>
    <row r="5" spans="1:8" ht="15">
      <c r="A5" s="28" t="s">
        <v>89</v>
      </c>
      <c r="B5" s="16">
        <v>1391.78</v>
      </c>
      <c r="C5" s="17">
        <v>43310</v>
      </c>
      <c r="D5" s="17">
        <v>43284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-36186.28</v>
      </c>
    </row>
    <row r="6" spans="1:8" ht="15">
      <c r="A6" s="28" t="s">
        <v>90</v>
      </c>
      <c r="B6" s="16">
        <v>350</v>
      </c>
      <c r="C6" s="17">
        <v>43310</v>
      </c>
      <c r="D6" s="17">
        <v>43284</v>
      </c>
      <c r="E6" s="17"/>
      <c r="F6" s="17"/>
      <c r="G6" s="1">
        <f t="shared" si="0"/>
        <v>-26</v>
      </c>
      <c r="H6" s="16">
        <f t="shared" si="1"/>
        <v>-9100</v>
      </c>
    </row>
    <row r="7" spans="1:8" ht="15">
      <c r="A7" s="28" t="s">
        <v>91</v>
      </c>
      <c r="B7" s="16">
        <v>1065.6</v>
      </c>
      <c r="C7" s="17">
        <v>43310</v>
      </c>
      <c r="D7" s="17">
        <v>43284</v>
      </c>
      <c r="E7" s="17"/>
      <c r="F7" s="17"/>
      <c r="G7" s="1">
        <f t="shared" si="0"/>
        <v>-26</v>
      </c>
      <c r="H7" s="16">
        <f t="shared" si="1"/>
        <v>-27705.6</v>
      </c>
    </row>
    <row r="8" spans="1:8" ht="15">
      <c r="A8" s="28" t="s">
        <v>92</v>
      </c>
      <c r="B8" s="16">
        <v>555.08</v>
      </c>
      <c r="C8" s="17">
        <v>43310</v>
      </c>
      <c r="D8" s="17">
        <v>43284</v>
      </c>
      <c r="E8" s="17"/>
      <c r="F8" s="17"/>
      <c r="G8" s="1">
        <f t="shared" si="0"/>
        <v>-26</v>
      </c>
      <c r="H8" s="16">
        <f t="shared" si="1"/>
        <v>-14432.080000000002</v>
      </c>
    </row>
    <row r="9" spans="1:8" ht="15">
      <c r="A9" s="28" t="s">
        <v>93</v>
      </c>
      <c r="B9" s="16">
        <v>470</v>
      </c>
      <c r="C9" s="17">
        <v>43310</v>
      </c>
      <c r="D9" s="17">
        <v>43284</v>
      </c>
      <c r="E9" s="17"/>
      <c r="F9" s="17"/>
      <c r="G9" s="1">
        <f t="shared" si="0"/>
        <v>-26</v>
      </c>
      <c r="H9" s="16">
        <f t="shared" si="1"/>
        <v>-12220</v>
      </c>
    </row>
    <row r="10" spans="1:8" ht="15">
      <c r="A10" s="28" t="s">
        <v>94</v>
      </c>
      <c r="B10" s="16">
        <v>127.09</v>
      </c>
      <c r="C10" s="17">
        <v>43310</v>
      </c>
      <c r="D10" s="17">
        <v>43284</v>
      </c>
      <c r="E10" s="17"/>
      <c r="F10" s="17"/>
      <c r="G10" s="1">
        <f t="shared" si="0"/>
        <v>-26</v>
      </c>
      <c r="H10" s="16">
        <f t="shared" si="1"/>
        <v>-3304.34</v>
      </c>
    </row>
    <row r="11" spans="1:8" ht="15">
      <c r="A11" s="28" t="s">
        <v>95</v>
      </c>
      <c r="B11" s="16">
        <v>1187.5</v>
      </c>
      <c r="C11" s="17">
        <v>43321</v>
      </c>
      <c r="D11" s="17">
        <v>43293</v>
      </c>
      <c r="E11" s="17"/>
      <c r="F11" s="17"/>
      <c r="G11" s="1">
        <f t="shared" si="0"/>
        <v>-28</v>
      </c>
      <c r="H11" s="16">
        <f t="shared" si="1"/>
        <v>-33250</v>
      </c>
    </row>
    <row r="12" spans="1:8" ht="15">
      <c r="A12" s="28" t="s">
        <v>96</v>
      </c>
      <c r="B12" s="16">
        <v>1479.9</v>
      </c>
      <c r="C12" s="17">
        <v>43321</v>
      </c>
      <c r="D12" s="17">
        <v>43293</v>
      </c>
      <c r="E12" s="17"/>
      <c r="F12" s="17"/>
      <c r="G12" s="1">
        <f t="shared" si="0"/>
        <v>-28</v>
      </c>
      <c r="H12" s="16">
        <f t="shared" si="1"/>
        <v>-41437.200000000004</v>
      </c>
    </row>
    <row r="13" spans="1:8" ht="15">
      <c r="A13" s="28" t="s">
        <v>97</v>
      </c>
      <c r="B13" s="16">
        <v>1902.72</v>
      </c>
      <c r="C13" s="17">
        <v>43321</v>
      </c>
      <c r="D13" s="17">
        <v>43293</v>
      </c>
      <c r="E13" s="17"/>
      <c r="F13" s="17"/>
      <c r="G13" s="1">
        <f t="shared" si="0"/>
        <v>-28</v>
      </c>
      <c r="H13" s="16">
        <f t="shared" si="1"/>
        <v>-53276.16</v>
      </c>
    </row>
    <row r="14" spans="1:8" ht="15">
      <c r="A14" s="28" t="s">
        <v>98</v>
      </c>
      <c r="B14" s="16">
        <v>65.79</v>
      </c>
      <c r="C14" s="17">
        <v>43331</v>
      </c>
      <c r="D14" s="17">
        <v>43339</v>
      </c>
      <c r="E14" s="17"/>
      <c r="F14" s="17"/>
      <c r="G14" s="1">
        <f t="shared" si="0"/>
        <v>8</v>
      </c>
      <c r="H14" s="16">
        <f t="shared" si="1"/>
        <v>526.32</v>
      </c>
    </row>
    <row r="15" spans="1:8" ht="15">
      <c r="A15" s="28" t="s">
        <v>99</v>
      </c>
      <c r="B15" s="16">
        <v>279.4</v>
      </c>
      <c r="C15" s="17">
        <v>43345</v>
      </c>
      <c r="D15" s="17">
        <v>43339</v>
      </c>
      <c r="E15" s="17"/>
      <c r="F15" s="17"/>
      <c r="G15" s="1">
        <f t="shared" si="0"/>
        <v>-6</v>
      </c>
      <c r="H15" s="16">
        <f t="shared" si="1"/>
        <v>-1676.3999999999999</v>
      </c>
    </row>
    <row r="16" spans="1:8" ht="15">
      <c r="A16" s="28" t="s">
        <v>100</v>
      </c>
      <c r="B16" s="16">
        <v>700</v>
      </c>
      <c r="C16" s="17">
        <v>43363</v>
      </c>
      <c r="D16" s="17">
        <v>43339</v>
      </c>
      <c r="E16" s="17"/>
      <c r="F16" s="17"/>
      <c r="G16" s="1">
        <f t="shared" si="0"/>
        <v>-24</v>
      </c>
      <c r="H16" s="16">
        <f t="shared" si="1"/>
        <v>-16800</v>
      </c>
    </row>
    <row r="17" spans="1:8" ht="15">
      <c r="A17" s="28" t="s">
        <v>101</v>
      </c>
      <c r="B17" s="16">
        <v>99</v>
      </c>
      <c r="C17" s="17">
        <v>43345</v>
      </c>
      <c r="D17" s="17">
        <v>43339</v>
      </c>
      <c r="E17" s="17"/>
      <c r="F17" s="17"/>
      <c r="G17" s="1">
        <f t="shared" si="0"/>
        <v>-6</v>
      </c>
      <c r="H17" s="16">
        <f t="shared" si="1"/>
        <v>-594</v>
      </c>
    </row>
    <row r="18" spans="1:8" ht="15">
      <c r="A18" s="28" t="s">
        <v>102</v>
      </c>
      <c r="B18" s="16">
        <v>135</v>
      </c>
      <c r="C18" s="17">
        <v>43363</v>
      </c>
      <c r="D18" s="17">
        <v>43339</v>
      </c>
      <c r="E18" s="17"/>
      <c r="F18" s="17"/>
      <c r="G18" s="1">
        <f t="shared" si="0"/>
        <v>-24</v>
      </c>
      <c r="H18" s="16">
        <f t="shared" si="1"/>
        <v>-3240</v>
      </c>
    </row>
    <row r="19" spans="1:8" ht="15">
      <c r="A19" s="28" t="s">
        <v>103</v>
      </c>
      <c r="B19" s="16">
        <v>1935.46</v>
      </c>
      <c r="C19" s="17">
        <v>43345</v>
      </c>
      <c r="D19" s="17">
        <v>43339</v>
      </c>
      <c r="E19" s="17"/>
      <c r="F19" s="17"/>
      <c r="G19" s="1">
        <f t="shared" si="0"/>
        <v>-6</v>
      </c>
      <c r="H19" s="16">
        <f t="shared" si="1"/>
        <v>-11612.76</v>
      </c>
    </row>
    <row r="20" spans="1:8" ht="15">
      <c r="A20" s="28" t="s">
        <v>104</v>
      </c>
      <c r="B20" s="16">
        <v>67.2</v>
      </c>
      <c r="C20" s="17">
        <v>43363</v>
      </c>
      <c r="D20" s="17">
        <v>43339</v>
      </c>
      <c r="E20" s="17"/>
      <c r="F20" s="17"/>
      <c r="G20" s="1">
        <f t="shared" si="0"/>
        <v>-24</v>
      </c>
      <c r="H20" s="16">
        <f t="shared" si="1"/>
        <v>-1612.8000000000002</v>
      </c>
    </row>
    <row r="21" spans="1:8" ht="15">
      <c r="A21" s="28" t="s">
        <v>105</v>
      </c>
      <c r="B21" s="16">
        <v>60</v>
      </c>
      <c r="C21" s="17">
        <v>43345</v>
      </c>
      <c r="D21" s="17">
        <v>43339</v>
      </c>
      <c r="E21" s="17"/>
      <c r="F21" s="17"/>
      <c r="G21" s="1">
        <f t="shared" si="0"/>
        <v>-6</v>
      </c>
      <c r="H21" s="16">
        <f t="shared" si="1"/>
        <v>-360</v>
      </c>
    </row>
    <row r="22" spans="1:8" ht="15">
      <c r="A22" s="28" t="s">
        <v>106</v>
      </c>
      <c r="B22" s="16">
        <v>970</v>
      </c>
      <c r="C22" s="17">
        <v>43378</v>
      </c>
      <c r="D22" s="17">
        <v>43349</v>
      </c>
      <c r="E22" s="17"/>
      <c r="F22" s="17"/>
      <c r="G22" s="1">
        <f t="shared" si="0"/>
        <v>-29</v>
      </c>
      <c r="H22" s="16">
        <f t="shared" si="1"/>
        <v>-28130</v>
      </c>
    </row>
    <row r="23" spans="1:8" ht="15">
      <c r="A23" s="28" t="s">
        <v>107</v>
      </c>
      <c r="B23" s="16">
        <v>360</v>
      </c>
      <c r="C23" s="17">
        <v>43378</v>
      </c>
      <c r="D23" s="17">
        <v>43349</v>
      </c>
      <c r="E23" s="17"/>
      <c r="F23" s="17"/>
      <c r="G23" s="1">
        <f t="shared" si="0"/>
        <v>-29</v>
      </c>
      <c r="H23" s="16">
        <f t="shared" si="1"/>
        <v>-10440</v>
      </c>
    </row>
    <row r="24" spans="1:8" ht="15">
      <c r="A24" s="28" t="s">
        <v>108</v>
      </c>
      <c r="B24" s="16">
        <v>810</v>
      </c>
      <c r="C24" s="17">
        <v>43378</v>
      </c>
      <c r="D24" s="17">
        <v>43349</v>
      </c>
      <c r="E24" s="17"/>
      <c r="F24" s="17"/>
      <c r="G24" s="1">
        <f t="shared" si="0"/>
        <v>-29</v>
      </c>
      <c r="H24" s="16">
        <f t="shared" si="1"/>
        <v>-23490</v>
      </c>
    </row>
    <row r="25" spans="1:8" ht="15">
      <c r="A25" s="28" t="s">
        <v>109</v>
      </c>
      <c r="B25" s="16">
        <v>710</v>
      </c>
      <c r="C25" s="17">
        <v>43378</v>
      </c>
      <c r="D25" s="17">
        <v>43349</v>
      </c>
      <c r="E25" s="17"/>
      <c r="F25" s="17"/>
      <c r="G25" s="1">
        <f t="shared" si="0"/>
        <v>-29</v>
      </c>
      <c r="H25" s="16">
        <f t="shared" si="1"/>
        <v>-20590</v>
      </c>
    </row>
    <row r="26" spans="1:8" ht="15">
      <c r="A26" s="28" t="s">
        <v>110</v>
      </c>
      <c r="B26" s="16">
        <v>613.62</v>
      </c>
      <c r="C26" s="17">
        <v>43378</v>
      </c>
      <c r="D26" s="17">
        <v>43349</v>
      </c>
      <c r="E26" s="17"/>
      <c r="F26" s="17"/>
      <c r="G26" s="1">
        <f t="shared" si="0"/>
        <v>-29</v>
      </c>
      <c r="H26" s="16">
        <f t="shared" si="1"/>
        <v>-17794.98</v>
      </c>
    </row>
    <row r="27" spans="1:8" ht="15">
      <c r="A27" s="28" t="s">
        <v>111</v>
      </c>
      <c r="B27" s="16">
        <v>419.62</v>
      </c>
      <c r="C27" s="17">
        <v>43378</v>
      </c>
      <c r="D27" s="17">
        <v>43349</v>
      </c>
      <c r="E27" s="17"/>
      <c r="F27" s="17"/>
      <c r="G27" s="1">
        <f t="shared" si="0"/>
        <v>-29</v>
      </c>
      <c r="H27" s="16">
        <f t="shared" si="1"/>
        <v>-12168.98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50689.16000000001</v>
      </c>
      <c r="C1">
        <f>COUNTA(A4:A203)</f>
        <v>28</v>
      </c>
      <c r="G1" s="20">
        <f>IF(B1&lt;&gt;0,H1/B1,0)</f>
        <v>-17.001367156212485</v>
      </c>
      <c r="H1" s="19">
        <f>SUM(H4:H195)</f>
        <v>-861785.0199999999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112</v>
      </c>
      <c r="B4" s="16">
        <v>400</v>
      </c>
      <c r="C4" s="17">
        <v>43383</v>
      </c>
      <c r="D4" s="17">
        <v>43379</v>
      </c>
      <c r="E4" s="17"/>
      <c r="F4" s="17"/>
      <c r="G4" s="1">
        <f>D4-C4-(F4-E4)</f>
        <v>-4</v>
      </c>
      <c r="H4" s="16">
        <f>B4*G4</f>
        <v>-1600</v>
      </c>
    </row>
    <row r="5" spans="1:8" ht="15">
      <c r="A5" s="28" t="s">
        <v>113</v>
      </c>
      <c r="B5" s="16">
        <v>2409.12</v>
      </c>
      <c r="C5" s="17">
        <v>43391</v>
      </c>
      <c r="D5" s="17">
        <v>43379</v>
      </c>
      <c r="E5" s="17"/>
      <c r="F5" s="17"/>
      <c r="G5" s="1">
        <f aca="true" t="shared" si="0" ref="G5:G68">D5-C5-(F5-E5)</f>
        <v>-12</v>
      </c>
      <c r="H5" s="16">
        <f aca="true" t="shared" si="1" ref="H5:H68">B5*G5</f>
        <v>-28909.44</v>
      </c>
    </row>
    <row r="6" spans="1:8" ht="15">
      <c r="A6" s="28" t="s">
        <v>114</v>
      </c>
      <c r="B6" s="16">
        <v>2401.73</v>
      </c>
      <c r="C6" s="17">
        <v>43391</v>
      </c>
      <c r="D6" s="17">
        <v>43379</v>
      </c>
      <c r="E6" s="17"/>
      <c r="F6" s="17"/>
      <c r="G6" s="1">
        <f t="shared" si="0"/>
        <v>-12</v>
      </c>
      <c r="H6" s="16">
        <f t="shared" si="1"/>
        <v>-28820.760000000002</v>
      </c>
    </row>
    <row r="7" spans="1:8" ht="15">
      <c r="A7" s="28" t="s">
        <v>115</v>
      </c>
      <c r="B7" s="16">
        <v>8662.96</v>
      </c>
      <c r="C7" s="17">
        <v>43391</v>
      </c>
      <c r="D7" s="17">
        <v>43379</v>
      </c>
      <c r="E7" s="17"/>
      <c r="F7" s="17"/>
      <c r="G7" s="1">
        <f t="shared" si="0"/>
        <v>-12</v>
      </c>
      <c r="H7" s="16">
        <f t="shared" si="1"/>
        <v>-103955.51999999999</v>
      </c>
    </row>
    <row r="8" spans="1:8" ht="15">
      <c r="A8" s="28" t="s">
        <v>116</v>
      </c>
      <c r="B8" s="16">
        <v>3696.42</v>
      </c>
      <c r="C8" s="17">
        <v>43391</v>
      </c>
      <c r="D8" s="17">
        <v>43379</v>
      </c>
      <c r="E8" s="17"/>
      <c r="F8" s="17"/>
      <c r="G8" s="1">
        <f t="shared" si="0"/>
        <v>-12</v>
      </c>
      <c r="H8" s="16">
        <f t="shared" si="1"/>
        <v>-44357.04</v>
      </c>
    </row>
    <row r="9" spans="1:8" ht="15">
      <c r="A9" s="28" t="s">
        <v>117</v>
      </c>
      <c r="B9" s="16">
        <v>4579.29</v>
      </c>
      <c r="C9" s="17">
        <v>43391</v>
      </c>
      <c r="D9" s="17">
        <v>43379</v>
      </c>
      <c r="E9" s="17"/>
      <c r="F9" s="17"/>
      <c r="G9" s="1">
        <f t="shared" si="0"/>
        <v>-12</v>
      </c>
      <c r="H9" s="16">
        <f t="shared" si="1"/>
        <v>-54951.479999999996</v>
      </c>
    </row>
    <row r="10" spans="1:8" ht="15">
      <c r="A10" s="28" t="s">
        <v>118</v>
      </c>
      <c r="B10" s="16">
        <v>7942.78</v>
      </c>
      <c r="C10" s="17">
        <v>43391</v>
      </c>
      <c r="D10" s="17">
        <v>43379</v>
      </c>
      <c r="E10" s="17"/>
      <c r="F10" s="17"/>
      <c r="G10" s="1">
        <f t="shared" si="0"/>
        <v>-12</v>
      </c>
      <c r="H10" s="16">
        <f t="shared" si="1"/>
        <v>-95313.36</v>
      </c>
    </row>
    <row r="11" spans="1:8" ht="15">
      <c r="A11" s="28" t="s">
        <v>119</v>
      </c>
      <c r="B11" s="16">
        <v>4984.81</v>
      </c>
      <c r="C11" s="17">
        <v>43391</v>
      </c>
      <c r="D11" s="17">
        <v>43379</v>
      </c>
      <c r="E11" s="17"/>
      <c r="F11" s="17"/>
      <c r="G11" s="1">
        <f t="shared" si="0"/>
        <v>-12</v>
      </c>
      <c r="H11" s="16">
        <f t="shared" si="1"/>
        <v>-59817.72</v>
      </c>
    </row>
    <row r="12" spans="1:8" ht="15">
      <c r="A12" s="28" t="s">
        <v>120</v>
      </c>
      <c r="B12" s="16">
        <v>460</v>
      </c>
      <c r="C12" s="17">
        <v>43379</v>
      </c>
      <c r="D12" s="17">
        <v>43379</v>
      </c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 t="s">
        <v>121</v>
      </c>
      <c r="B13" s="16">
        <v>20</v>
      </c>
      <c r="C13" s="17">
        <v>43379</v>
      </c>
      <c r="D13" s="17">
        <v>43379</v>
      </c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 t="s">
        <v>122</v>
      </c>
      <c r="B14" s="16">
        <v>78.9</v>
      </c>
      <c r="C14" s="17">
        <v>43415</v>
      </c>
      <c r="D14" s="17">
        <v>43389</v>
      </c>
      <c r="E14" s="17"/>
      <c r="F14" s="17"/>
      <c r="G14" s="1">
        <f t="shared" si="0"/>
        <v>-26</v>
      </c>
      <c r="H14" s="16">
        <f t="shared" si="1"/>
        <v>-2051.4</v>
      </c>
    </row>
    <row r="15" spans="1:8" ht="15">
      <c r="A15" s="28" t="s">
        <v>123</v>
      </c>
      <c r="B15" s="16">
        <v>15.12</v>
      </c>
      <c r="C15" s="17">
        <v>43415</v>
      </c>
      <c r="D15" s="17">
        <v>43389</v>
      </c>
      <c r="E15" s="17"/>
      <c r="F15" s="17"/>
      <c r="G15" s="1">
        <f t="shared" si="0"/>
        <v>-26</v>
      </c>
      <c r="H15" s="16">
        <f t="shared" si="1"/>
        <v>-393.12</v>
      </c>
    </row>
    <row r="16" spans="1:8" ht="15">
      <c r="A16" s="28" t="s">
        <v>124</v>
      </c>
      <c r="B16" s="16">
        <v>358.48</v>
      </c>
      <c r="C16" s="17">
        <v>43415</v>
      </c>
      <c r="D16" s="17">
        <v>43389</v>
      </c>
      <c r="E16" s="17"/>
      <c r="F16" s="17"/>
      <c r="G16" s="1">
        <f t="shared" si="0"/>
        <v>-26</v>
      </c>
      <c r="H16" s="16">
        <f t="shared" si="1"/>
        <v>-9320.48</v>
      </c>
    </row>
    <row r="17" spans="1:8" ht="15">
      <c r="A17" s="28" t="s">
        <v>125</v>
      </c>
      <c r="B17" s="16">
        <v>60</v>
      </c>
      <c r="C17" s="17">
        <v>43415</v>
      </c>
      <c r="D17" s="17">
        <v>43389</v>
      </c>
      <c r="E17" s="17"/>
      <c r="F17" s="17"/>
      <c r="G17" s="1">
        <f t="shared" si="0"/>
        <v>-26</v>
      </c>
      <c r="H17" s="16">
        <f t="shared" si="1"/>
        <v>-1560</v>
      </c>
    </row>
    <row r="18" spans="1:8" ht="15">
      <c r="A18" s="28" t="s">
        <v>126</v>
      </c>
      <c r="B18" s="16">
        <v>1620</v>
      </c>
      <c r="C18" s="17">
        <v>43432</v>
      </c>
      <c r="D18" s="17">
        <v>43404</v>
      </c>
      <c r="E18" s="17"/>
      <c r="F18" s="17"/>
      <c r="G18" s="1">
        <f t="shared" si="0"/>
        <v>-28</v>
      </c>
      <c r="H18" s="16">
        <f t="shared" si="1"/>
        <v>-45360</v>
      </c>
    </row>
    <row r="19" spans="1:8" ht="15">
      <c r="A19" s="28" t="s">
        <v>127</v>
      </c>
      <c r="B19" s="16">
        <v>235</v>
      </c>
      <c r="C19" s="17">
        <v>43432</v>
      </c>
      <c r="D19" s="17">
        <v>43404</v>
      </c>
      <c r="E19" s="17"/>
      <c r="F19" s="17"/>
      <c r="G19" s="1">
        <f t="shared" si="0"/>
        <v>-28</v>
      </c>
      <c r="H19" s="16">
        <f t="shared" si="1"/>
        <v>-6580</v>
      </c>
    </row>
    <row r="20" spans="1:8" ht="15">
      <c r="A20" s="28" t="s">
        <v>128</v>
      </c>
      <c r="B20" s="16">
        <v>110</v>
      </c>
      <c r="C20" s="17">
        <v>43432</v>
      </c>
      <c r="D20" s="17">
        <v>43410</v>
      </c>
      <c r="E20" s="17"/>
      <c r="F20" s="17"/>
      <c r="G20" s="1">
        <f t="shared" si="0"/>
        <v>-22</v>
      </c>
      <c r="H20" s="16">
        <f t="shared" si="1"/>
        <v>-2420</v>
      </c>
    </row>
    <row r="21" spans="1:8" ht="15">
      <c r="A21" s="28" t="s">
        <v>129</v>
      </c>
      <c r="B21" s="16">
        <v>70.8</v>
      </c>
      <c r="C21" s="17">
        <v>43432</v>
      </c>
      <c r="D21" s="17">
        <v>43410</v>
      </c>
      <c r="E21" s="17"/>
      <c r="F21" s="17"/>
      <c r="G21" s="1">
        <f t="shared" si="0"/>
        <v>-22</v>
      </c>
      <c r="H21" s="16">
        <f t="shared" si="1"/>
        <v>-1557.6</v>
      </c>
    </row>
    <row r="22" spans="1:8" ht="15">
      <c r="A22" s="28" t="s">
        <v>130</v>
      </c>
      <c r="B22" s="16">
        <v>2695.4</v>
      </c>
      <c r="C22" s="17">
        <v>43439</v>
      </c>
      <c r="D22" s="17">
        <v>43410</v>
      </c>
      <c r="E22" s="17"/>
      <c r="F22" s="17"/>
      <c r="G22" s="1">
        <f t="shared" si="0"/>
        <v>-29</v>
      </c>
      <c r="H22" s="16">
        <f t="shared" si="1"/>
        <v>-78166.6</v>
      </c>
    </row>
    <row r="23" spans="1:8" ht="15">
      <c r="A23" s="28" t="s">
        <v>131</v>
      </c>
      <c r="B23" s="16">
        <v>693</v>
      </c>
      <c r="C23" s="17">
        <v>43483</v>
      </c>
      <c r="D23" s="17">
        <v>43453</v>
      </c>
      <c r="E23" s="17"/>
      <c r="F23" s="17"/>
      <c r="G23" s="1">
        <f t="shared" si="0"/>
        <v>-30</v>
      </c>
      <c r="H23" s="16">
        <f t="shared" si="1"/>
        <v>-20790</v>
      </c>
    </row>
    <row r="24" spans="1:8" ht="15">
      <c r="A24" s="28" t="s">
        <v>132</v>
      </c>
      <c r="B24" s="16">
        <v>216</v>
      </c>
      <c r="C24" s="17">
        <v>43483</v>
      </c>
      <c r="D24" s="17">
        <v>43453</v>
      </c>
      <c r="E24" s="17"/>
      <c r="F24" s="17"/>
      <c r="G24" s="1">
        <f t="shared" si="0"/>
        <v>-30</v>
      </c>
      <c r="H24" s="16">
        <f t="shared" si="1"/>
        <v>-6480</v>
      </c>
    </row>
    <row r="25" spans="1:8" ht="15">
      <c r="A25" s="28" t="s">
        <v>133</v>
      </c>
      <c r="B25" s="16">
        <v>60</v>
      </c>
      <c r="C25" s="17">
        <v>43483</v>
      </c>
      <c r="D25" s="17">
        <v>43453</v>
      </c>
      <c r="E25" s="17"/>
      <c r="F25" s="17"/>
      <c r="G25" s="1">
        <f t="shared" si="0"/>
        <v>-30</v>
      </c>
      <c r="H25" s="16">
        <f t="shared" si="1"/>
        <v>-1800</v>
      </c>
    </row>
    <row r="26" spans="1:8" ht="15">
      <c r="A26" s="28" t="s">
        <v>134</v>
      </c>
      <c r="B26" s="16">
        <v>1345.4</v>
      </c>
      <c r="C26" s="17">
        <v>43483</v>
      </c>
      <c r="D26" s="17">
        <v>43453</v>
      </c>
      <c r="E26" s="17"/>
      <c r="F26" s="17"/>
      <c r="G26" s="1">
        <f t="shared" si="0"/>
        <v>-30</v>
      </c>
      <c r="H26" s="16">
        <f t="shared" si="1"/>
        <v>-40362</v>
      </c>
    </row>
    <row r="27" spans="1:8" ht="15">
      <c r="A27" s="28" t="s">
        <v>135</v>
      </c>
      <c r="B27" s="16">
        <v>191.45</v>
      </c>
      <c r="C27" s="17">
        <v>43483</v>
      </c>
      <c r="D27" s="17">
        <v>43453</v>
      </c>
      <c r="E27" s="17"/>
      <c r="F27" s="17"/>
      <c r="G27" s="1">
        <f t="shared" si="0"/>
        <v>-30</v>
      </c>
      <c r="H27" s="16">
        <f t="shared" si="1"/>
        <v>-5743.5</v>
      </c>
    </row>
    <row r="28" spans="1:8" ht="15">
      <c r="A28" s="28" t="s">
        <v>136</v>
      </c>
      <c r="B28" s="16">
        <v>2200</v>
      </c>
      <c r="C28" s="17">
        <v>43483</v>
      </c>
      <c r="D28" s="17">
        <v>43453</v>
      </c>
      <c r="E28" s="17"/>
      <c r="F28" s="17"/>
      <c r="G28" s="1">
        <f t="shared" si="0"/>
        <v>-30</v>
      </c>
      <c r="H28" s="16">
        <f t="shared" si="1"/>
        <v>-66000</v>
      </c>
    </row>
    <row r="29" spans="1:8" ht="15">
      <c r="A29" s="28" t="s">
        <v>137</v>
      </c>
      <c r="B29" s="16">
        <v>1300</v>
      </c>
      <c r="C29" s="17">
        <v>43483</v>
      </c>
      <c r="D29" s="17">
        <v>43453</v>
      </c>
      <c r="E29" s="17"/>
      <c r="F29" s="17"/>
      <c r="G29" s="1">
        <f t="shared" si="0"/>
        <v>-30</v>
      </c>
      <c r="H29" s="16">
        <f t="shared" si="1"/>
        <v>-39000</v>
      </c>
    </row>
    <row r="30" spans="1:8" ht="15">
      <c r="A30" s="28" t="s">
        <v>138</v>
      </c>
      <c r="B30" s="16">
        <v>1224.55</v>
      </c>
      <c r="C30" s="17">
        <v>43483</v>
      </c>
      <c r="D30" s="17">
        <v>43453</v>
      </c>
      <c r="E30" s="17"/>
      <c r="F30" s="17"/>
      <c r="G30" s="1">
        <f t="shared" si="0"/>
        <v>-30</v>
      </c>
      <c r="H30" s="16">
        <f t="shared" si="1"/>
        <v>-36736.5</v>
      </c>
    </row>
    <row r="31" spans="1:8" ht="15">
      <c r="A31" s="28" t="s">
        <v>139</v>
      </c>
      <c r="B31" s="16">
        <v>2657.95</v>
      </c>
      <c r="C31" s="17">
        <v>43483</v>
      </c>
      <c r="D31" s="17">
        <v>43453</v>
      </c>
      <c r="E31" s="17"/>
      <c r="F31" s="17"/>
      <c r="G31" s="1">
        <f t="shared" si="0"/>
        <v>-30</v>
      </c>
      <c r="H31" s="16">
        <f t="shared" si="1"/>
        <v>-79738.5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2019-05-02T16:10:02Z</dcterms:modified>
  <cp:category/>
  <cp:version/>
  <cp:contentType/>
  <cp:contentStatus/>
</cp:coreProperties>
</file>