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<sst xmlns="http://schemas.openxmlformats.org/spreadsheetml/2006/main" count="165" uniqueCount="140">
  <si>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</si>
  <si>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</si>
  <si>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</si>
  <si>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</si>
  <si>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</si>
  <si>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</si>
  <si>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</si>
  <si>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</si>
  <si>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</si>
  <si>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</si>
  <si>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</si>
  <si>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</si>
  <si>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</si>
  <si>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</si>
  <si>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</si>
  <si>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</si>
  <si>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</si>
  <si>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</si>
  <si>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</si>
  <si>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</si>
  <si>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I.S.I.S.  "L. da Vinci - G.R. Carli - S. de Sandrinelli"</t>
  </si>
  <si>
    <t>34131 TRIESTE (TS) VIA P. VERONESE N.3 C.F. 80020660322 C.M. TSIS001002</t>
  </si>
  <si>
    <t>168 del 20/12/2016</t>
  </si>
  <si>
    <t>8D00297876 del 06/12/2016</t>
  </si>
  <si>
    <t>8D00299658 del 06/12/2016</t>
  </si>
  <si>
    <t>0000104/F7 del 22/12/2016</t>
  </si>
  <si>
    <t>372/22 del 27/12/2016</t>
  </si>
  <si>
    <t>33/2016 del 30/12/2016</t>
  </si>
  <si>
    <t>28/16/PA del 30/12/2016</t>
  </si>
  <si>
    <t>162E del 13/01/2017</t>
  </si>
  <si>
    <t>000000000480 del 02/02/2017</t>
  </si>
  <si>
    <t>8717021755 del 26/01/2017</t>
  </si>
  <si>
    <t>2 del 25/01/2017</t>
  </si>
  <si>
    <t>2/0001790 del 31/01/2017</t>
  </si>
  <si>
    <t>000653 del 09/02/2017</t>
  </si>
  <si>
    <t>4 del 06/02/2017</t>
  </si>
  <si>
    <t>20174E00509 del 10/01/2017</t>
  </si>
  <si>
    <t>4/PA del 11/02/2017</t>
  </si>
  <si>
    <t>2/PA/2017 del 17/02/2017</t>
  </si>
  <si>
    <t>8D00035617 del 06/02/2017</t>
  </si>
  <si>
    <t>8D00034978 del 06/02/2017</t>
  </si>
  <si>
    <t>6/PA del 10/03/2017</t>
  </si>
  <si>
    <t>8717057020 del 22/02/2017</t>
  </si>
  <si>
    <t>004FE-2017 del 22/02/2017</t>
  </si>
  <si>
    <t>005FE-2017 del 28/02/2017</t>
  </si>
  <si>
    <t>0005E-2017 del 15/03/2017</t>
  </si>
  <si>
    <t>5/PA/2017 del 17/03/2017</t>
  </si>
  <si>
    <t>20170045403 del 22/03/2017</t>
  </si>
  <si>
    <t>PA-48 del 22/03/2017</t>
  </si>
  <si>
    <t>0000023/F7 del 24/02/2017</t>
  </si>
  <si>
    <t>1A del 17/03/2017</t>
  </si>
  <si>
    <t>2/0003248 del 31/03/2017</t>
  </si>
  <si>
    <t>2/0003247 del 31/03/2017</t>
  </si>
  <si>
    <t>800021 del 03/04/2017</t>
  </si>
  <si>
    <t>49/PA del 03/04/2017</t>
  </si>
  <si>
    <t>47/PA del 03/04/2017</t>
  </si>
  <si>
    <t>16/E/2017 del 07/04/2017</t>
  </si>
  <si>
    <t>01/2017 del 14/04/2017</t>
  </si>
  <si>
    <t>8717102657 del 11/04/2017</t>
  </si>
  <si>
    <t>02/2017 del 14/04/2017</t>
  </si>
  <si>
    <t>8D00091896 del 06/04/2017</t>
  </si>
  <si>
    <t>6/PA/2017 del 18/04/2017</t>
  </si>
  <si>
    <t>8D00091075 del 06/04/2017</t>
  </si>
  <si>
    <t>97 del 17/05/2017</t>
  </si>
  <si>
    <t>41/PA/6/2017 del 28/04/2017</t>
  </si>
  <si>
    <t>46/PA del 27/03/2017</t>
  </si>
  <si>
    <t>2/PA del 12/05/2017</t>
  </si>
  <si>
    <t>PAF-2017-257 del 28/04/2017</t>
  </si>
  <si>
    <t>000004-2017-FE del 17/05/2017</t>
  </si>
  <si>
    <t>01E/2017 del 19/05/2017</t>
  </si>
  <si>
    <t>24/3337 del 05/05/2017</t>
  </si>
  <si>
    <t>8717161111 del 01/06/2017</t>
  </si>
  <si>
    <t>230 del 22/06/2017</t>
  </si>
  <si>
    <t>2/0005141 del 31/05/2017</t>
  </si>
  <si>
    <t>229 del 22/06/2017</t>
  </si>
  <si>
    <t>9/PA/2017 del 20/06/2017</t>
  </si>
  <si>
    <t>8D00138689 del 07/06/2017</t>
  </si>
  <si>
    <t>8717173539 del 12/06/2017</t>
  </si>
  <si>
    <t>8D00138376 del 07/06/2017</t>
  </si>
  <si>
    <t>140/22 del 09/06/2017</t>
  </si>
  <si>
    <t>255 del 30/06/2017</t>
  </si>
  <si>
    <t>2017/0901 del 28/06/2017</t>
  </si>
  <si>
    <t>FE000113 del 30/06/2017</t>
  </si>
  <si>
    <t>17224 del 23/06/2017</t>
  </si>
  <si>
    <t>29/01 del 30/06/2017</t>
  </si>
  <si>
    <t>1635E del 18/07/2017</t>
  </si>
  <si>
    <t>44E17 del 13/07/2017</t>
  </si>
  <si>
    <t>39/01 del 19/07/2017</t>
  </si>
  <si>
    <t>13/PA/2017 del 14/07/2017</t>
  </si>
  <si>
    <t>8717193307 del 13/07/2017</t>
  </si>
  <si>
    <t>8D00188407 del 07/08/2017</t>
  </si>
  <si>
    <t>8D00186024 del 07/08/2017</t>
  </si>
  <si>
    <t>2/0007213 del 31/07/2017</t>
  </si>
  <si>
    <t>8717219453 del 03/08/2017</t>
  </si>
  <si>
    <t>20174E22853 del 20/07/2017</t>
  </si>
  <si>
    <t>00015E-2017 del 24/07/2017</t>
  </si>
  <si>
    <t>DF2017161 del 18/08/2017</t>
  </si>
  <si>
    <t>DF2017165 del 18/08/2017</t>
  </si>
  <si>
    <t>DF2017162 del 18/08/2017</t>
  </si>
  <si>
    <t>DF2017163 del 18/08/2017</t>
  </si>
  <si>
    <t>DF2017164 del 18/08/2017</t>
  </si>
  <si>
    <t>DF2017269 del 15/09/2017</t>
  </si>
  <si>
    <t>DF2017406 del 20/09/2017</t>
  </si>
  <si>
    <t>DF2017508 del 25/09/2017</t>
  </si>
  <si>
    <t>DF2017718 del 27/09/2017</t>
  </si>
  <si>
    <t>3/165 del 21/12/2016</t>
  </si>
  <si>
    <t>08/2017 del 21/09/2017</t>
  </si>
  <si>
    <t>41 del 30/09/2017</t>
  </si>
  <si>
    <t>8717290917 del 28/09/2017</t>
  </si>
  <si>
    <t>FATTPA 116_17 del 15/09/2017</t>
  </si>
  <si>
    <t>165 del 05/10/2017</t>
  </si>
  <si>
    <t>005203 del 06/10/2017</t>
  </si>
  <si>
    <t>42 del 12/10/2017</t>
  </si>
  <si>
    <t>2/0008885 del 30/09/2017</t>
  </si>
  <si>
    <t>2017/49/03 del 12/10/2017</t>
  </si>
  <si>
    <t>41/E/2017 del 17/10/2017</t>
  </si>
  <si>
    <t>75E17 del 09/11/2017</t>
  </si>
  <si>
    <t>4/AI/2017/PA del 27/11/2017</t>
  </si>
  <si>
    <t>28 del 13/11/2017</t>
  </si>
  <si>
    <t>1153 FP del 15/11/2017</t>
  </si>
  <si>
    <t>8717343369 del 14/11/2017</t>
  </si>
  <si>
    <t>393 del 22/11/2017</t>
  </si>
  <si>
    <t>2017/56/3 del 29/11/2017</t>
  </si>
  <si>
    <t>15/PA/2017 del 24/11/2017</t>
  </si>
  <si>
    <t>3/AI/2017/PA del 23/11/2017</t>
  </si>
  <si>
    <t>73/01 del 30/11/2017</t>
  </si>
  <si>
    <t>20174G04012 del 27/11/2017</t>
  </si>
  <si>
    <t>2/0010953 del 30/11/2017</t>
  </si>
  <si>
    <t>123 del 21/11/2017</t>
  </si>
  <si>
    <t>298/009 del 30/11/2017</t>
  </si>
  <si>
    <t>299/009 del 30/11/2017</t>
  </si>
  <si>
    <t>49 del 30/11/2017</t>
  </si>
  <si>
    <t>2/130 del 18/12/2017</t>
  </si>
  <si>
    <t>8D00288037 del 06/12/2017</t>
  </si>
  <si>
    <t>000007 del 18/12/2017</t>
  </si>
  <si>
    <t>000008 del 18/12/2017</t>
  </si>
  <si>
    <t>000009 del 18/12/2017</t>
  </si>
  <si>
    <t>000011 del 18/12/2017</t>
  </si>
  <si>
    <t>000005 del 11/12/2017</t>
  </si>
  <si>
    <t>000010 del 18/12/2017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</si>
</sst>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5">
        <v>2017</v>
      </c>
    </row>
    <row r="7" spans="1:6" ht="30" customHeight="1">
      <c r="A7" s="39" t="s">
        <v>1</v>
      </c>
      <c r="B7" s="40"/>
      <c r="C7" s="40"/>
      <c r="D7" s="40"/>
      <c r="E7" s="40"/>
      <c r="F7" s="41"/>
    </row>
    <row r="8" spans="1:6" ht="27" customHeight="1">
      <c r="A8" s="39" t="s">
        <v>12</v>
      </c>
      <c r="B8" s="40"/>
      <c r="C8" s="40"/>
      <c r="D8" s="40"/>
      <c r="E8" s="40"/>
      <c r="F8" s="41"/>
    </row>
    <row r="9" spans="1:6" ht="30.75" customHeight="1">
      <c r="A9" s="52" t="s">
        <v>0</v>
      </c>
      <c r="B9" s="43"/>
      <c r="C9" s="42" t="s">
        <v>6</v>
      </c>
      <c r="D9" s="43"/>
      <c r="E9" s="30" t="s">
        <v>13</v>
      </c>
      <c r="F9" s="31"/>
    </row>
    <row r="10" spans="1:6" ht="29.25" customHeight="1" thickBot="1">
      <c r="A10" s="46">
        <f>SUM(B16:B19)</f>
        <v>119</v>
      </c>
      <c r="B10" s="37"/>
      <c r="C10" s="36">
        <f>SUM(C16:D19)</f>
        <v>151653.88</v>
      </c>
      <c r="D10" s="37"/>
      <c r="E10" s="47">
        <f>('Trimestre 1'!H1+'Trimestre 2'!H1+'Trimestre 3'!H1+'Trimestre 4'!H1)/C10</f>
        <v>-15.018967928812637</v>
      </c>
      <c r="F10" s="48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9" t="s">
        <v>2</v>
      </c>
      <c r="B13" s="50"/>
      <c r="C13" s="50"/>
      <c r="D13" s="50"/>
      <c r="E13" s="50"/>
      <c r="F13" s="51"/>
    </row>
    <row r="14" spans="1:6" ht="27" customHeight="1">
      <c r="A14" s="39" t="s">
        <v>3</v>
      </c>
      <c r="B14" s="40"/>
      <c r="C14" s="40"/>
      <c r="D14" s="40"/>
      <c r="E14" s="40"/>
      <c r="F14" s="41"/>
    </row>
    <row r="15" spans="1:12" ht="46.5" customHeight="1">
      <c r="A15" s="20" t="s">
        <v>4</v>
      </c>
      <c r="B15" s="26" t="s">
        <v>0</v>
      </c>
      <c r="C15" s="42" t="s">
        <v>6</v>
      </c>
      <c r="D15" s="43"/>
      <c r="E15" s="44" t="s">
        <v>14</v>
      </c>
      <c r="F15" s="45"/>
      <c r="H15" s="8"/>
      <c r="I15" s="8"/>
      <c r="J15" s="8"/>
      <c r="K15" s="8"/>
      <c r="L15" s="8"/>
    </row>
    <row r="16" spans="1:12" ht="22.5" customHeight="1">
      <c r="A16" s="21" t="s">
        <v>15</v>
      </c>
      <c r="B16" s="22">
        <f>'Trimestre 1'!C1</f>
        <v>27</v>
      </c>
      <c r="C16" s="28">
        <f>'Trimestre 1'!B1</f>
        <v>35013.42</v>
      </c>
      <c r="D16" s="38"/>
      <c r="E16" s="28">
        <f>'Trimestre 1'!G1</f>
        <v>-9.873482224815515</v>
      </c>
      <c r="F16" s="29"/>
      <c r="H16" s="9"/>
      <c r="I16" s="10"/>
      <c r="J16" s="10"/>
      <c r="K16" s="8"/>
      <c r="L16" s="8"/>
    </row>
    <row r="17" spans="1:12" ht="22.5" customHeight="1">
      <c r="A17" s="21" t="s">
        <v>16</v>
      </c>
      <c r="B17" s="22">
        <f>'Trimestre 2'!C1</f>
        <v>32</v>
      </c>
      <c r="C17" s="28">
        <f>'Trimestre 2'!B1</f>
        <v>45196.98000000001</v>
      </c>
      <c r="D17" s="38"/>
      <c r="E17" s="28">
        <f>'Trimestre 2'!G1</f>
        <v>-21.256008697926273</v>
      </c>
      <c r="F17" s="29"/>
      <c r="H17" s="8"/>
      <c r="I17" s="8"/>
      <c r="J17" s="8"/>
      <c r="K17" s="8"/>
      <c r="L17" s="8"/>
    </row>
    <row r="18" spans="1:6" ht="22.5" customHeight="1">
      <c r="A18" s="21" t="s">
        <v>17</v>
      </c>
      <c r="B18" s="22">
        <f>'Trimestre 3'!C1</f>
        <v>21</v>
      </c>
      <c r="C18" s="28">
        <f>'Trimestre 3'!B1</f>
        <v>37157.89000000001</v>
      </c>
      <c r="D18" s="38"/>
      <c r="E18" s="28">
        <f>'Trimestre 3'!G1</f>
        <v>-22.608778377889596</v>
      </c>
      <c r="F18" s="29"/>
    </row>
    <row r="19" spans="1:6" ht="21.75" customHeight="1" thickBot="1">
      <c r="A19" s="23" t="s">
        <v>18</v>
      </c>
      <c r="B19" s="24">
        <f>'Trimestre 4'!C1</f>
        <v>39</v>
      </c>
      <c r="C19" s="33">
        <f>'Trimestre 4'!B1</f>
        <v>34285.590000000004</v>
      </c>
      <c r="D19" s="35"/>
      <c r="E19" s="33">
        <f>'Trimestre 4'!G1</f>
        <v>-3.826052869441651</v>
      </c>
      <c r="F19" s="34"/>
    </row>
    <row r="20" spans="1:6" ht="46.5" customHeight="1">
      <c r="A20" s="11"/>
      <c r="B20" s="12"/>
      <c r="C20" s="32"/>
      <c r="D20" s="32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F39" sqref="F39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8">
        <f>SUM(B4:B31)</f>
        <v>35013.42</v>
      </c>
      <c r="C1">
        <f>COUNTA(A4:A31)</f>
        <v>27</v>
      </c>
      <c r="G1" s="19">
        <f>IF(B1&lt;&gt;0,H1/B1,0)</f>
        <v>-9.873482224815515</v>
      </c>
      <c r="H1" s="18">
        <f>SUM(H4:H31)</f>
        <v>-345704.38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3" t="s">
        <v>11</v>
      </c>
      <c r="F3" s="54"/>
      <c r="G3" s="14" t="s">
        <v>9</v>
      </c>
      <c r="H3" s="14" t="s">
        <v>10</v>
      </c>
    </row>
    <row r="4" spans="1:8" ht="15">
      <c r="A4" s="27" t="s">
        <v>22</v>
      </c>
      <c r="B4" s="16">
        <v>440</v>
      </c>
      <c r="C4" s="17">
        <v>42763</v>
      </c>
      <c r="D4" s="17">
        <v>42786</v>
      </c>
      <c r="E4" s="17"/>
      <c r="F4" s="17"/>
      <c r="G4" s="1">
        <f>D4-C4-(F4-E4)</f>
        <v>23</v>
      </c>
      <c r="H4" s="16">
        <f>B4*G4</f>
        <v>10120</v>
      </c>
    </row>
    <row r="5" spans="1:8" ht="15">
      <c r="A5" s="27" t="s">
        <v>23</v>
      </c>
      <c r="B5" s="16">
        <v>58.95</v>
      </c>
      <c r="C5" s="17">
        <v>42763</v>
      </c>
      <c r="D5" s="17">
        <v>42786</v>
      </c>
      <c r="E5" s="17"/>
      <c r="F5" s="17"/>
      <c r="G5" s="1">
        <f aca="true" t="shared" si="0" ref="G5:G31">D5-C5-(F5-E5)</f>
        <v>23</v>
      </c>
      <c r="H5" s="16">
        <f aca="true" t="shared" si="1" ref="H5:H31">B5*G5</f>
        <v>1355.8500000000001</v>
      </c>
    </row>
    <row r="6" spans="1:8" ht="15">
      <c r="A6" s="27" t="s">
        <v>24</v>
      </c>
      <c r="B6" s="16">
        <v>103.24</v>
      </c>
      <c r="C6" s="17">
        <v>42763</v>
      </c>
      <c r="D6" s="17">
        <v>42786</v>
      </c>
      <c r="E6" s="17"/>
      <c r="F6" s="17"/>
      <c r="G6" s="1">
        <f t="shared" si="0"/>
        <v>23</v>
      </c>
      <c r="H6" s="16">
        <f t="shared" si="1"/>
        <v>2374.52</v>
      </c>
    </row>
    <row r="7" spans="1:8" ht="15">
      <c r="A7" s="27" t="s">
        <v>25</v>
      </c>
      <c r="B7" s="16">
        <v>6112.7</v>
      </c>
      <c r="C7" s="17">
        <v>42757</v>
      </c>
      <c r="D7" s="17">
        <v>42786</v>
      </c>
      <c r="E7" s="17"/>
      <c r="F7" s="17"/>
      <c r="G7" s="1">
        <f t="shared" si="0"/>
        <v>29</v>
      </c>
      <c r="H7" s="16">
        <f t="shared" si="1"/>
        <v>177268.3</v>
      </c>
    </row>
    <row r="8" spans="1:8" ht="15">
      <c r="A8" s="27" t="s">
        <v>26</v>
      </c>
      <c r="B8" s="16">
        <v>260</v>
      </c>
      <c r="C8" s="17">
        <v>42763</v>
      </c>
      <c r="D8" s="17">
        <v>42786</v>
      </c>
      <c r="E8" s="17"/>
      <c r="F8" s="17"/>
      <c r="G8" s="1">
        <f t="shared" si="0"/>
        <v>23</v>
      </c>
      <c r="H8" s="16">
        <f t="shared" si="1"/>
        <v>5980</v>
      </c>
    </row>
    <row r="9" spans="1:8" ht="15">
      <c r="A9" s="27" t="s">
        <v>27</v>
      </c>
      <c r="B9" s="16">
        <v>123</v>
      </c>
      <c r="C9" s="17">
        <v>42781</v>
      </c>
      <c r="D9" s="17">
        <v>42786</v>
      </c>
      <c r="E9" s="17"/>
      <c r="F9" s="17"/>
      <c r="G9" s="1">
        <f t="shared" si="0"/>
        <v>5</v>
      </c>
      <c r="H9" s="16">
        <f t="shared" si="1"/>
        <v>615</v>
      </c>
    </row>
    <row r="10" spans="1:8" ht="15">
      <c r="A10" s="27" t="s">
        <v>28</v>
      </c>
      <c r="B10" s="16">
        <v>129.5</v>
      </c>
      <c r="C10" s="17">
        <v>42781</v>
      </c>
      <c r="D10" s="17">
        <v>42786</v>
      </c>
      <c r="E10" s="17"/>
      <c r="F10" s="17"/>
      <c r="G10" s="1">
        <f t="shared" si="0"/>
        <v>5</v>
      </c>
      <c r="H10" s="16">
        <f t="shared" si="1"/>
        <v>647.5</v>
      </c>
    </row>
    <row r="11" spans="1:8" ht="15">
      <c r="A11" s="27" t="s">
        <v>29</v>
      </c>
      <c r="B11" s="16">
        <v>3600</v>
      </c>
      <c r="C11" s="17">
        <v>42781</v>
      </c>
      <c r="D11" s="17">
        <v>42786</v>
      </c>
      <c r="E11" s="17"/>
      <c r="F11" s="17"/>
      <c r="G11" s="1">
        <f t="shared" si="0"/>
        <v>5</v>
      </c>
      <c r="H11" s="16">
        <f t="shared" si="1"/>
        <v>18000</v>
      </c>
    </row>
    <row r="12" spans="1:8" ht="15">
      <c r="A12" s="27" t="s">
        <v>30</v>
      </c>
      <c r="B12" s="16">
        <v>8902.4</v>
      </c>
      <c r="C12" s="17">
        <v>42809</v>
      </c>
      <c r="D12" s="17">
        <v>42786</v>
      </c>
      <c r="E12" s="17"/>
      <c r="F12" s="17"/>
      <c r="G12" s="1">
        <f t="shared" si="0"/>
        <v>-23</v>
      </c>
      <c r="H12" s="16">
        <f t="shared" si="1"/>
        <v>-204755.19999999998</v>
      </c>
    </row>
    <row r="13" spans="1:8" ht="15">
      <c r="A13" s="27" t="s">
        <v>31</v>
      </c>
      <c r="B13" s="16">
        <v>75.4</v>
      </c>
      <c r="C13" s="17">
        <v>42809</v>
      </c>
      <c r="D13" s="17">
        <v>42786</v>
      </c>
      <c r="E13" s="17"/>
      <c r="F13" s="17"/>
      <c r="G13" s="1">
        <f t="shared" si="0"/>
        <v>-23</v>
      </c>
      <c r="H13" s="16">
        <f t="shared" si="1"/>
        <v>-1734.2</v>
      </c>
    </row>
    <row r="14" spans="1:8" ht="15">
      <c r="A14" s="27" t="s">
        <v>32</v>
      </c>
      <c r="B14" s="16">
        <v>1342.73</v>
      </c>
      <c r="C14" s="17">
        <v>42809</v>
      </c>
      <c r="D14" s="17">
        <v>42786</v>
      </c>
      <c r="E14" s="17"/>
      <c r="F14" s="17"/>
      <c r="G14" s="1">
        <f t="shared" si="0"/>
        <v>-23</v>
      </c>
      <c r="H14" s="16">
        <f t="shared" si="1"/>
        <v>-30882.79</v>
      </c>
    </row>
    <row r="15" spans="1:8" ht="15">
      <c r="A15" s="27" t="s">
        <v>33</v>
      </c>
      <c r="B15" s="16">
        <v>60</v>
      </c>
      <c r="C15" s="17">
        <v>42809</v>
      </c>
      <c r="D15" s="17">
        <v>42786</v>
      </c>
      <c r="E15" s="17"/>
      <c r="F15" s="17"/>
      <c r="G15" s="1">
        <f t="shared" si="0"/>
        <v>-23</v>
      </c>
      <c r="H15" s="16">
        <f t="shared" si="1"/>
        <v>-1380</v>
      </c>
    </row>
    <row r="16" spans="1:8" ht="15">
      <c r="A16" s="27" t="s">
        <v>34</v>
      </c>
      <c r="B16" s="16">
        <v>1100</v>
      </c>
      <c r="C16" s="17">
        <v>42809</v>
      </c>
      <c r="D16" s="17">
        <v>42791</v>
      </c>
      <c r="E16" s="17"/>
      <c r="F16" s="17"/>
      <c r="G16" s="1">
        <f t="shared" si="0"/>
        <v>-18</v>
      </c>
      <c r="H16" s="16">
        <f t="shared" si="1"/>
        <v>-19800</v>
      </c>
    </row>
    <row r="17" spans="1:8" ht="15">
      <c r="A17" s="27" t="s">
        <v>35</v>
      </c>
      <c r="B17" s="16">
        <v>1050</v>
      </c>
      <c r="C17" s="17">
        <v>42809</v>
      </c>
      <c r="D17" s="17">
        <v>42791</v>
      </c>
      <c r="E17" s="17"/>
      <c r="F17" s="17"/>
      <c r="G17" s="1">
        <f t="shared" si="0"/>
        <v>-18</v>
      </c>
      <c r="H17" s="16">
        <f t="shared" si="1"/>
        <v>-18900</v>
      </c>
    </row>
    <row r="18" spans="1:8" ht="15">
      <c r="A18" s="27" t="s">
        <v>36</v>
      </c>
      <c r="B18" s="16">
        <v>90</v>
      </c>
      <c r="C18" s="17">
        <v>42809</v>
      </c>
      <c r="D18" s="17">
        <v>42791</v>
      </c>
      <c r="E18" s="17"/>
      <c r="F18" s="17"/>
      <c r="G18" s="1">
        <f t="shared" si="0"/>
        <v>-18</v>
      </c>
      <c r="H18" s="16">
        <f t="shared" si="1"/>
        <v>-1620</v>
      </c>
    </row>
    <row r="19" spans="1:8" ht="15">
      <c r="A19" s="27" t="s">
        <v>37</v>
      </c>
      <c r="B19" s="16">
        <v>2430</v>
      </c>
      <c r="C19" s="17">
        <v>42818</v>
      </c>
      <c r="D19" s="17">
        <v>42791</v>
      </c>
      <c r="E19" s="17"/>
      <c r="F19" s="17"/>
      <c r="G19" s="1">
        <f t="shared" si="0"/>
        <v>-27</v>
      </c>
      <c r="H19" s="16">
        <f t="shared" si="1"/>
        <v>-65610</v>
      </c>
    </row>
    <row r="20" spans="1:8" ht="15">
      <c r="A20" s="27" t="s">
        <v>38</v>
      </c>
      <c r="B20" s="16">
        <v>1482.54</v>
      </c>
      <c r="C20" s="17">
        <v>42818</v>
      </c>
      <c r="D20" s="17">
        <v>42791</v>
      </c>
      <c r="E20" s="17"/>
      <c r="F20" s="17"/>
      <c r="G20" s="1">
        <f t="shared" si="0"/>
        <v>-27</v>
      </c>
      <c r="H20" s="16">
        <f t="shared" si="1"/>
        <v>-40028.58</v>
      </c>
    </row>
    <row r="21" spans="1:8" ht="15">
      <c r="A21" s="27" t="s">
        <v>39</v>
      </c>
      <c r="B21" s="16">
        <v>53.16</v>
      </c>
      <c r="C21" s="17">
        <v>42818</v>
      </c>
      <c r="D21" s="17">
        <v>42791</v>
      </c>
      <c r="E21" s="17"/>
      <c r="F21" s="17"/>
      <c r="G21" s="1">
        <f t="shared" si="0"/>
        <v>-27</v>
      </c>
      <c r="H21" s="16">
        <f t="shared" si="1"/>
        <v>-1435.32</v>
      </c>
    </row>
    <row r="22" spans="1:8" ht="15">
      <c r="A22" s="27" t="s">
        <v>40</v>
      </c>
      <c r="B22" s="16">
        <v>101.26</v>
      </c>
      <c r="C22" s="17">
        <v>42818</v>
      </c>
      <c r="D22" s="17">
        <v>42791</v>
      </c>
      <c r="E22" s="17"/>
      <c r="F22" s="17"/>
      <c r="G22" s="1">
        <f t="shared" si="0"/>
        <v>-27</v>
      </c>
      <c r="H22" s="16">
        <f t="shared" si="1"/>
        <v>-2734.02</v>
      </c>
    </row>
    <row r="23" spans="1:8" ht="15">
      <c r="A23" s="27" t="s">
        <v>41</v>
      </c>
      <c r="B23" s="16">
        <v>4797</v>
      </c>
      <c r="C23" s="17">
        <v>42841</v>
      </c>
      <c r="D23" s="17">
        <v>42819</v>
      </c>
      <c r="E23" s="17"/>
      <c r="F23" s="17"/>
      <c r="G23" s="1">
        <f t="shared" si="0"/>
        <v>-22</v>
      </c>
      <c r="H23" s="16">
        <f t="shared" si="1"/>
        <v>-105534</v>
      </c>
    </row>
    <row r="24" spans="1:8" ht="15">
      <c r="A24" s="27" t="s">
        <v>42</v>
      </c>
      <c r="B24" s="16">
        <v>144.45</v>
      </c>
      <c r="C24" s="17">
        <v>42833</v>
      </c>
      <c r="D24" s="17">
        <v>42819</v>
      </c>
      <c r="E24" s="17"/>
      <c r="F24" s="17"/>
      <c r="G24" s="1">
        <f t="shared" si="0"/>
        <v>-14</v>
      </c>
      <c r="H24" s="16">
        <f t="shared" si="1"/>
        <v>-2022.2999999999997</v>
      </c>
    </row>
    <row r="25" spans="1:8" ht="15">
      <c r="A25" s="27" t="s">
        <v>43</v>
      </c>
      <c r="B25" s="16">
        <v>81.97</v>
      </c>
      <c r="C25" s="17">
        <v>42833</v>
      </c>
      <c r="D25" s="17">
        <v>42819</v>
      </c>
      <c r="E25" s="17"/>
      <c r="F25" s="17"/>
      <c r="G25" s="1">
        <f t="shared" si="0"/>
        <v>-14</v>
      </c>
      <c r="H25" s="16">
        <f t="shared" si="1"/>
        <v>-1147.58</v>
      </c>
    </row>
    <row r="26" spans="1:8" ht="15">
      <c r="A26" s="27" t="s">
        <v>44</v>
      </c>
      <c r="B26" s="16">
        <v>153.7</v>
      </c>
      <c r="C26" s="17">
        <v>42833</v>
      </c>
      <c r="D26" s="17">
        <v>42819</v>
      </c>
      <c r="E26" s="17"/>
      <c r="F26" s="17"/>
      <c r="G26" s="1">
        <f t="shared" si="0"/>
        <v>-14</v>
      </c>
      <c r="H26" s="16">
        <f t="shared" si="1"/>
        <v>-2151.7999999999997</v>
      </c>
    </row>
    <row r="27" spans="1:8" ht="15">
      <c r="A27" s="27" t="s">
        <v>45</v>
      </c>
      <c r="B27" s="16">
        <v>445</v>
      </c>
      <c r="C27" s="17">
        <v>42841</v>
      </c>
      <c r="D27" s="17">
        <v>42819</v>
      </c>
      <c r="E27" s="17"/>
      <c r="F27" s="17"/>
      <c r="G27" s="1">
        <f t="shared" si="0"/>
        <v>-22</v>
      </c>
      <c r="H27" s="16">
        <f t="shared" si="1"/>
        <v>-9790</v>
      </c>
    </row>
    <row r="28" spans="1:8" ht="15">
      <c r="A28" s="27" t="s">
        <v>46</v>
      </c>
      <c r="B28" s="16">
        <v>877.42</v>
      </c>
      <c r="C28" s="17">
        <v>42847</v>
      </c>
      <c r="D28" s="17">
        <v>42819</v>
      </c>
      <c r="E28" s="17"/>
      <c r="F28" s="17"/>
      <c r="G28" s="1">
        <f t="shared" si="0"/>
        <v>-28</v>
      </c>
      <c r="H28" s="16">
        <f t="shared" si="1"/>
        <v>-24567.76</v>
      </c>
    </row>
    <row r="29" spans="1:8" ht="15">
      <c r="A29" s="27" t="s">
        <v>47</v>
      </c>
      <c r="B29" s="16">
        <v>99</v>
      </c>
      <c r="C29" s="17">
        <v>42847</v>
      </c>
      <c r="D29" s="17">
        <v>42819</v>
      </c>
      <c r="E29" s="17"/>
      <c r="F29" s="17"/>
      <c r="G29" s="1">
        <f t="shared" si="0"/>
        <v>-28</v>
      </c>
      <c r="H29" s="16">
        <f t="shared" si="1"/>
        <v>-2772</v>
      </c>
    </row>
    <row r="30" spans="1:8" ht="15">
      <c r="A30" s="27" t="s">
        <v>48</v>
      </c>
      <c r="B30" s="16">
        <v>900</v>
      </c>
      <c r="C30" s="17">
        <v>42847</v>
      </c>
      <c r="D30" s="17">
        <v>42819</v>
      </c>
      <c r="E30" s="17"/>
      <c r="F30" s="17"/>
      <c r="G30" s="1">
        <f t="shared" si="0"/>
        <v>-28</v>
      </c>
      <c r="H30" s="16">
        <f t="shared" si="1"/>
        <v>-25200</v>
      </c>
    </row>
    <row r="31" spans="1:8" ht="15">
      <c r="A31" s="27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8">
      <selection activeCell="E44" sqref="E44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8">
        <f>SUM(B4:B36)</f>
        <v>45196.98000000001</v>
      </c>
      <c r="C1">
        <f>COUNTA(A4:A36)</f>
        <v>32</v>
      </c>
      <c r="G1" s="19">
        <f>IF(B1&lt;&gt;0,H1/B1,0)</f>
        <v>-21.256008697926273</v>
      </c>
      <c r="H1" s="18">
        <f>SUM(H4:H36)</f>
        <v>-960707.4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3" t="s">
        <v>11</v>
      </c>
      <c r="F3" s="54"/>
      <c r="G3" s="14" t="s">
        <v>9</v>
      </c>
      <c r="H3" s="14" t="s">
        <v>10</v>
      </c>
    </row>
    <row r="4" spans="1:8" ht="15">
      <c r="A4" s="27" t="s">
        <v>25</v>
      </c>
      <c r="B4" s="16">
        <v>2120.8</v>
      </c>
      <c r="C4" s="17">
        <v>42757</v>
      </c>
      <c r="D4" s="17">
        <v>42830</v>
      </c>
      <c r="E4" s="17"/>
      <c r="F4" s="17"/>
      <c r="G4" s="1">
        <f>D4-C4-(F4-E4)</f>
        <v>73</v>
      </c>
      <c r="H4" s="16">
        <f>B4*G4</f>
        <v>154818.40000000002</v>
      </c>
    </row>
    <row r="5" spans="1:8" ht="15">
      <c r="A5" s="27" t="s">
        <v>49</v>
      </c>
      <c r="B5" s="16">
        <v>693</v>
      </c>
      <c r="C5" s="17">
        <v>42833</v>
      </c>
      <c r="D5" s="17">
        <v>42830</v>
      </c>
      <c r="E5" s="17"/>
      <c r="F5" s="17"/>
      <c r="G5" s="1">
        <f aca="true" t="shared" si="0" ref="G5:G36">D5-C5-(F5-E5)</f>
        <v>-3</v>
      </c>
      <c r="H5" s="16">
        <f aca="true" t="shared" si="1" ref="H5:H36">B5*G5</f>
        <v>-2079</v>
      </c>
    </row>
    <row r="6" spans="1:8" ht="15">
      <c r="A6" s="27" t="s">
        <v>50</v>
      </c>
      <c r="B6" s="16">
        <v>890.9</v>
      </c>
      <c r="C6" s="17">
        <v>42856</v>
      </c>
      <c r="D6" s="17">
        <v>42830</v>
      </c>
      <c r="E6" s="17"/>
      <c r="F6" s="17"/>
      <c r="G6" s="1">
        <f t="shared" si="0"/>
        <v>-26</v>
      </c>
      <c r="H6" s="16">
        <f t="shared" si="1"/>
        <v>-23163.399999999998</v>
      </c>
    </row>
    <row r="7" spans="1:8" ht="15">
      <c r="A7" s="27" t="s">
        <v>51</v>
      </c>
      <c r="B7" s="16">
        <v>10</v>
      </c>
      <c r="C7" s="17">
        <v>42859</v>
      </c>
      <c r="D7" s="17">
        <v>42830</v>
      </c>
      <c r="E7" s="17"/>
      <c r="F7" s="17"/>
      <c r="G7" s="1">
        <f t="shared" si="0"/>
        <v>-29</v>
      </c>
      <c r="H7" s="16">
        <f t="shared" si="1"/>
        <v>-290</v>
      </c>
    </row>
    <row r="8" spans="1:8" ht="15">
      <c r="A8" s="27" t="s">
        <v>52</v>
      </c>
      <c r="B8" s="16">
        <v>60</v>
      </c>
      <c r="C8" s="17">
        <v>42859</v>
      </c>
      <c r="D8" s="17">
        <v>42830</v>
      </c>
      <c r="E8" s="17"/>
      <c r="F8" s="17"/>
      <c r="G8" s="1">
        <f t="shared" si="0"/>
        <v>-29</v>
      </c>
      <c r="H8" s="16">
        <f t="shared" si="1"/>
        <v>-1740</v>
      </c>
    </row>
    <row r="9" spans="1:8" ht="15">
      <c r="A9" s="27" t="s">
        <v>53</v>
      </c>
      <c r="B9" s="16">
        <v>5520</v>
      </c>
      <c r="C9" s="17">
        <v>42859</v>
      </c>
      <c r="D9" s="17">
        <v>42837</v>
      </c>
      <c r="E9" s="17"/>
      <c r="F9" s="17"/>
      <c r="G9" s="1">
        <f t="shared" si="0"/>
        <v>-22</v>
      </c>
      <c r="H9" s="16">
        <f t="shared" si="1"/>
        <v>-121440</v>
      </c>
    </row>
    <row r="10" spans="1:8" ht="15">
      <c r="A10" s="27" t="s">
        <v>54</v>
      </c>
      <c r="B10" s="16">
        <v>5300</v>
      </c>
      <c r="C10" s="17">
        <v>42867</v>
      </c>
      <c r="D10" s="17">
        <v>42837</v>
      </c>
      <c r="E10" s="17"/>
      <c r="F10" s="17"/>
      <c r="G10" s="1">
        <f t="shared" si="0"/>
        <v>-30</v>
      </c>
      <c r="H10" s="16">
        <f t="shared" si="1"/>
        <v>-159000</v>
      </c>
    </row>
    <row r="11" spans="1:8" ht="15">
      <c r="A11" s="27" t="s">
        <v>55</v>
      </c>
      <c r="B11" s="16">
        <v>5406</v>
      </c>
      <c r="C11" s="17">
        <v>42867</v>
      </c>
      <c r="D11" s="17">
        <v>42837</v>
      </c>
      <c r="E11" s="17"/>
      <c r="F11" s="17"/>
      <c r="G11" s="1">
        <f t="shared" si="0"/>
        <v>-30</v>
      </c>
      <c r="H11" s="16">
        <f t="shared" si="1"/>
        <v>-162180</v>
      </c>
    </row>
    <row r="12" spans="1:8" ht="15">
      <c r="A12" s="27" t="s">
        <v>56</v>
      </c>
      <c r="B12" s="16">
        <v>2880</v>
      </c>
      <c r="C12" s="17">
        <v>42867</v>
      </c>
      <c r="D12" s="17">
        <v>42837</v>
      </c>
      <c r="E12" s="17"/>
      <c r="F12" s="17"/>
      <c r="G12" s="1">
        <f t="shared" si="0"/>
        <v>-30</v>
      </c>
      <c r="H12" s="16">
        <f t="shared" si="1"/>
        <v>-86400</v>
      </c>
    </row>
    <row r="13" spans="1:8" ht="15">
      <c r="A13" s="27" t="s">
        <v>57</v>
      </c>
      <c r="B13" s="16">
        <v>412</v>
      </c>
      <c r="C13" s="17">
        <v>42873</v>
      </c>
      <c r="D13" s="17">
        <v>42851</v>
      </c>
      <c r="E13" s="17"/>
      <c r="F13" s="17"/>
      <c r="G13" s="1">
        <f t="shared" si="0"/>
        <v>-22</v>
      </c>
      <c r="H13" s="16">
        <f t="shared" si="1"/>
        <v>-9064</v>
      </c>
    </row>
    <row r="14" spans="1:8" ht="15">
      <c r="A14" s="27" t="s">
        <v>58</v>
      </c>
      <c r="B14" s="16">
        <v>41.13</v>
      </c>
      <c r="C14" s="17">
        <v>42873</v>
      </c>
      <c r="D14" s="17">
        <v>42851</v>
      </c>
      <c r="E14" s="17"/>
      <c r="F14" s="17"/>
      <c r="G14" s="1">
        <f t="shared" si="0"/>
        <v>-22</v>
      </c>
      <c r="H14" s="16">
        <f t="shared" si="1"/>
        <v>-904.86</v>
      </c>
    </row>
    <row r="15" spans="1:8" ht="15">
      <c r="A15" s="27" t="s">
        <v>59</v>
      </c>
      <c r="B15" s="16">
        <v>300</v>
      </c>
      <c r="C15" s="17">
        <v>42873</v>
      </c>
      <c r="D15" s="17">
        <v>42851</v>
      </c>
      <c r="E15" s="17"/>
      <c r="F15" s="17"/>
      <c r="G15" s="1">
        <f t="shared" si="0"/>
        <v>-22</v>
      </c>
      <c r="H15" s="16">
        <f t="shared" si="1"/>
        <v>-6600</v>
      </c>
    </row>
    <row r="16" spans="1:8" ht="15">
      <c r="A16" s="27" t="s">
        <v>60</v>
      </c>
      <c r="B16" s="16">
        <v>59.81</v>
      </c>
      <c r="C16" s="17">
        <v>42881</v>
      </c>
      <c r="D16" s="17">
        <v>42851</v>
      </c>
      <c r="E16" s="17"/>
      <c r="F16" s="17"/>
      <c r="G16" s="1">
        <f t="shared" si="0"/>
        <v>-30</v>
      </c>
      <c r="H16" s="16">
        <f t="shared" si="1"/>
        <v>-1794.3000000000002</v>
      </c>
    </row>
    <row r="17" spans="1:8" ht="15">
      <c r="A17" s="27" t="s">
        <v>61</v>
      </c>
      <c r="B17" s="16">
        <v>907.68</v>
      </c>
      <c r="C17" s="17">
        <v>42881</v>
      </c>
      <c r="D17" s="17">
        <v>42851</v>
      </c>
      <c r="E17" s="17"/>
      <c r="F17" s="17"/>
      <c r="G17" s="1">
        <f t="shared" si="0"/>
        <v>-30</v>
      </c>
      <c r="H17" s="16">
        <f t="shared" si="1"/>
        <v>-27230.399999999998</v>
      </c>
    </row>
    <row r="18" spans="1:8" ht="15">
      <c r="A18" s="27" t="s">
        <v>62</v>
      </c>
      <c r="B18" s="16">
        <v>100</v>
      </c>
      <c r="C18" s="17">
        <v>42881</v>
      </c>
      <c r="D18" s="17">
        <v>42851</v>
      </c>
      <c r="E18" s="17"/>
      <c r="F18" s="17"/>
      <c r="G18" s="1">
        <f t="shared" si="0"/>
        <v>-30</v>
      </c>
      <c r="H18" s="16">
        <f t="shared" si="1"/>
        <v>-3000</v>
      </c>
    </row>
    <row r="19" spans="1:8" ht="15">
      <c r="A19" s="27" t="s">
        <v>63</v>
      </c>
      <c r="B19" s="16">
        <v>2262</v>
      </c>
      <c r="C19" s="17">
        <v>42903</v>
      </c>
      <c r="D19" s="17">
        <v>42874</v>
      </c>
      <c r="E19" s="17"/>
      <c r="F19" s="17"/>
      <c r="G19" s="1">
        <f t="shared" si="0"/>
        <v>-29</v>
      </c>
      <c r="H19" s="16">
        <f t="shared" si="1"/>
        <v>-65598</v>
      </c>
    </row>
    <row r="20" spans="1:8" ht="15">
      <c r="A20" s="27" t="s">
        <v>64</v>
      </c>
      <c r="B20" s="16">
        <v>468</v>
      </c>
      <c r="C20" s="17">
        <v>42902</v>
      </c>
      <c r="D20" s="17">
        <v>42874</v>
      </c>
      <c r="E20" s="17"/>
      <c r="F20" s="17"/>
      <c r="G20" s="1">
        <f t="shared" si="0"/>
        <v>-28</v>
      </c>
      <c r="H20" s="16">
        <f t="shared" si="1"/>
        <v>-13104</v>
      </c>
    </row>
    <row r="21" spans="1:8" ht="15">
      <c r="A21" s="27" t="s">
        <v>65</v>
      </c>
      <c r="B21" s="16">
        <v>9744</v>
      </c>
      <c r="C21" s="17">
        <v>42902</v>
      </c>
      <c r="D21" s="17">
        <v>42874</v>
      </c>
      <c r="E21" s="17"/>
      <c r="F21" s="17"/>
      <c r="G21" s="1">
        <f t="shared" si="0"/>
        <v>-28</v>
      </c>
      <c r="H21" s="16">
        <f t="shared" si="1"/>
        <v>-272832</v>
      </c>
    </row>
    <row r="22" spans="1:8" ht="15">
      <c r="A22" s="27" t="s">
        <v>66</v>
      </c>
      <c r="B22" s="16">
        <v>630</v>
      </c>
      <c r="C22" s="17">
        <v>42903</v>
      </c>
      <c r="D22" s="17">
        <v>42898</v>
      </c>
      <c r="E22" s="17"/>
      <c r="F22" s="17"/>
      <c r="G22" s="1">
        <f t="shared" si="0"/>
        <v>-5</v>
      </c>
      <c r="H22" s="16">
        <f t="shared" si="1"/>
        <v>-3150</v>
      </c>
    </row>
    <row r="23" spans="1:8" ht="15">
      <c r="A23" s="27" t="s">
        <v>67</v>
      </c>
      <c r="B23" s="16">
        <v>738</v>
      </c>
      <c r="C23" s="17">
        <v>42902</v>
      </c>
      <c r="D23" s="17">
        <v>42898</v>
      </c>
      <c r="E23" s="17"/>
      <c r="F23" s="17"/>
      <c r="G23" s="1">
        <f t="shared" si="0"/>
        <v>-4</v>
      </c>
      <c r="H23" s="16">
        <f t="shared" si="1"/>
        <v>-2952</v>
      </c>
    </row>
    <row r="24" spans="1:8" ht="15">
      <c r="A24" s="27" t="s">
        <v>68</v>
      </c>
      <c r="B24" s="16">
        <v>138.12</v>
      </c>
      <c r="C24" s="17">
        <v>42921</v>
      </c>
      <c r="D24" s="17">
        <v>42898</v>
      </c>
      <c r="E24" s="17"/>
      <c r="F24" s="17"/>
      <c r="G24" s="1">
        <f t="shared" si="0"/>
        <v>-23</v>
      </c>
      <c r="H24" s="16">
        <f t="shared" si="1"/>
        <v>-3176.76</v>
      </c>
    </row>
    <row r="25" spans="1:8" ht="15">
      <c r="A25" s="27" t="s">
        <v>69</v>
      </c>
      <c r="B25" s="16">
        <v>310</v>
      </c>
      <c r="C25" s="17">
        <v>42921</v>
      </c>
      <c r="D25" s="17">
        <v>42898</v>
      </c>
      <c r="E25" s="17"/>
      <c r="F25" s="17"/>
      <c r="G25" s="1">
        <f t="shared" si="0"/>
        <v>-23</v>
      </c>
      <c r="H25" s="16">
        <f t="shared" si="1"/>
        <v>-7130</v>
      </c>
    </row>
    <row r="26" spans="1:8" ht="15">
      <c r="A26" s="27" t="s">
        <v>70</v>
      </c>
      <c r="B26" s="16">
        <v>197.27</v>
      </c>
      <c r="C26" s="17">
        <v>42921</v>
      </c>
      <c r="D26" s="17">
        <v>42898</v>
      </c>
      <c r="E26" s="17"/>
      <c r="F26" s="17"/>
      <c r="G26" s="1">
        <f t="shared" si="0"/>
        <v>-23</v>
      </c>
      <c r="H26" s="16">
        <f t="shared" si="1"/>
        <v>-4537.21</v>
      </c>
    </row>
    <row r="27" spans="1:8" ht="15">
      <c r="A27" s="27" t="s">
        <v>71</v>
      </c>
      <c r="B27" s="16">
        <v>95.01</v>
      </c>
      <c r="C27" s="17">
        <v>42921</v>
      </c>
      <c r="D27" s="17">
        <v>42898</v>
      </c>
      <c r="E27" s="17"/>
      <c r="F27" s="17"/>
      <c r="G27" s="1">
        <f t="shared" si="0"/>
        <v>-23</v>
      </c>
      <c r="H27" s="16">
        <f t="shared" si="1"/>
        <v>-2185.23</v>
      </c>
    </row>
    <row r="28" spans="1:8" ht="15">
      <c r="A28" s="27" t="s">
        <v>72</v>
      </c>
      <c r="B28" s="16">
        <v>399.9</v>
      </c>
      <c r="C28" s="17">
        <v>42939</v>
      </c>
      <c r="D28" s="17">
        <v>42915</v>
      </c>
      <c r="E28" s="17"/>
      <c r="F28" s="17"/>
      <c r="G28" s="1">
        <f t="shared" si="0"/>
        <v>-24</v>
      </c>
      <c r="H28" s="16">
        <f t="shared" si="1"/>
        <v>-9597.599999999999</v>
      </c>
    </row>
    <row r="29" spans="1:8" ht="15">
      <c r="A29" s="27" t="s">
        <v>73</v>
      </c>
      <c r="B29" s="16">
        <v>60</v>
      </c>
      <c r="C29" s="17">
        <v>42931</v>
      </c>
      <c r="D29" s="17">
        <v>42915</v>
      </c>
      <c r="E29" s="17"/>
      <c r="F29" s="17"/>
      <c r="G29" s="1">
        <f t="shared" si="0"/>
        <v>-16</v>
      </c>
      <c r="H29" s="16">
        <f t="shared" si="1"/>
        <v>-960</v>
      </c>
    </row>
    <row r="30" spans="1:8" ht="15">
      <c r="A30" s="27" t="s">
        <v>74</v>
      </c>
      <c r="B30" s="16">
        <v>3793.86</v>
      </c>
      <c r="C30" s="17">
        <v>42939</v>
      </c>
      <c r="D30" s="17">
        <v>42915</v>
      </c>
      <c r="E30" s="17"/>
      <c r="F30" s="17"/>
      <c r="G30" s="1">
        <f t="shared" si="0"/>
        <v>-24</v>
      </c>
      <c r="H30" s="16">
        <f t="shared" si="1"/>
        <v>-91052.64</v>
      </c>
    </row>
    <row r="31" spans="1:8" ht="15">
      <c r="A31" s="27" t="s">
        <v>75</v>
      </c>
      <c r="B31" s="16">
        <v>786.66</v>
      </c>
      <c r="C31" s="17">
        <v>42939</v>
      </c>
      <c r="D31" s="17">
        <v>42915</v>
      </c>
      <c r="E31" s="17"/>
      <c r="F31" s="17"/>
      <c r="G31" s="1">
        <f t="shared" si="0"/>
        <v>-24</v>
      </c>
      <c r="H31" s="16">
        <f t="shared" si="1"/>
        <v>-18879.84</v>
      </c>
    </row>
    <row r="32" spans="1:8" ht="15">
      <c r="A32" s="27" t="s">
        <v>76</v>
      </c>
      <c r="B32" s="16">
        <v>74.82</v>
      </c>
      <c r="C32" s="17">
        <v>42939</v>
      </c>
      <c r="D32" s="17">
        <v>42915</v>
      </c>
      <c r="E32" s="17"/>
      <c r="F32" s="17"/>
      <c r="G32" s="1">
        <f t="shared" si="0"/>
        <v>-24</v>
      </c>
      <c r="H32" s="16">
        <f t="shared" si="1"/>
        <v>-1795.6799999999998</v>
      </c>
    </row>
    <row r="33" spans="1:8" ht="15">
      <c r="A33" s="27" t="s">
        <v>77</v>
      </c>
      <c r="B33" s="16">
        <v>112.95</v>
      </c>
      <c r="C33" s="17">
        <v>42931</v>
      </c>
      <c r="D33" s="17">
        <v>42915</v>
      </c>
      <c r="E33" s="17"/>
      <c r="F33" s="17"/>
      <c r="G33" s="1">
        <f t="shared" si="0"/>
        <v>-16</v>
      </c>
      <c r="H33" s="16">
        <f t="shared" si="1"/>
        <v>-1807.2</v>
      </c>
    </row>
    <row r="34" spans="1:8" ht="15">
      <c r="A34" s="27" t="s">
        <v>78</v>
      </c>
      <c r="B34" s="16">
        <v>115.07</v>
      </c>
      <c r="C34" s="17">
        <v>42939</v>
      </c>
      <c r="D34" s="17">
        <v>42915</v>
      </c>
      <c r="E34" s="17"/>
      <c r="F34" s="17"/>
      <c r="G34" s="1">
        <f t="shared" si="0"/>
        <v>-24</v>
      </c>
      <c r="H34" s="16">
        <f t="shared" si="1"/>
        <v>-2761.68</v>
      </c>
    </row>
    <row r="35" spans="1:8" ht="15">
      <c r="A35" s="27" t="s">
        <v>79</v>
      </c>
      <c r="B35" s="16">
        <v>570</v>
      </c>
      <c r="C35" s="17">
        <v>42931</v>
      </c>
      <c r="D35" s="17">
        <v>42915</v>
      </c>
      <c r="E35" s="17"/>
      <c r="F35" s="17"/>
      <c r="G35" s="1">
        <f t="shared" si="0"/>
        <v>-16</v>
      </c>
      <c r="H35" s="16">
        <f t="shared" si="1"/>
        <v>-9120</v>
      </c>
    </row>
    <row r="36" spans="1:8" ht="15">
      <c r="A36" s="27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C27" sqref="C27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8">
        <f>SUM(B4:B25)</f>
        <v>37157.89000000001</v>
      </c>
      <c r="C1">
        <f>COUNTA(A4:A25)</f>
        <v>21</v>
      </c>
      <c r="G1" s="19">
        <f>IF(B1&lt;&gt;0,H1/B1,0)</f>
        <v>-22.608778377889596</v>
      </c>
      <c r="H1" s="18">
        <f>SUM(H4:H25)</f>
        <v>-840094.5000000002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3" t="s">
        <v>11</v>
      </c>
      <c r="F3" s="54"/>
      <c r="G3" s="14" t="s">
        <v>9</v>
      </c>
      <c r="H3" s="14" t="s">
        <v>10</v>
      </c>
    </row>
    <row r="4" spans="1:8" ht="15">
      <c r="A4" s="27" t="s">
        <v>80</v>
      </c>
      <c r="B4" s="16">
        <v>1178</v>
      </c>
      <c r="C4" s="17">
        <v>42953</v>
      </c>
      <c r="D4" s="17">
        <v>42937</v>
      </c>
      <c r="E4" s="17"/>
      <c r="F4" s="17"/>
      <c r="G4" s="1">
        <f>D4-C4-(F4-E4)</f>
        <v>-16</v>
      </c>
      <c r="H4" s="16">
        <f>B4*G4</f>
        <v>-18848</v>
      </c>
    </row>
    <row r="5" spans="1:8" ht="15">
      <c r="A5" s="27" t="s">
        <v>81</v>
      </c>
      <c r="B5" s="16">
        <v>60</v>
      </c>
      <c r="C5" s="17">
        <v>42953</v>
      </c>
      <c r="D5" s="17">
        <v>42937</v>
      </c>
      <c r="E5" s="17"/>
      <c r="F5" s="17"/>
      <c r="G5" s="1">
        <f aca="true" t="shared" si="0" ref="G5:G25">D5-C5-(F5-E5)</f>
        <v>-16</v>
      </c>
      <c r="H5" s="16">
        <f aca="true" t="shared" si="1" ref="H5:H25">B5*G5</f>
        <v>-960</v>
      </c>
    </row>
    <row r="6" spans="1:8" ht="15">
      <c r="A6" s="27" t="s">
        <v>82</v>
      </c>
      <c r="B6" s="16">
        <v>2063.71</v>
      </c>
      <c r="C6" s="17">
        <v>42953</v>
      </c>
      <c r="D6" s="17">
        <v>42937</v>
      </c>
      <c r="E6" s="17"/>
      <c r="F6" s="17"/>
      <c r="G6" s="1">
        <f t="shared" si="0"/>
        <v>-16</v>
      </c>
      <c r="H6" s="16">
        <f t="shared" si="1"/>
        <v>-33019.36</v>
      </c>
    </row>
    <row r="7" spans="1:8" ht="15">
      <c r="A7" s="27" t="s">
        <v>83</v>
      </c>
      <c r="B7" s="16">
        <v>163.8</v>
      </c>
      <c r="C7" s="17">
        <v>42953</v>
      </c>
      <c r="D7" s="17">
        <v>42937</v>
      </c>
      <c r="E7" s="17"/>
      <c r="F7" s="17"/>
      <c r="G7" s="1">
        <f t="shared" si="0"/>
        <v>-16</v>
      </c>
      <c r="H7" s="16">
        <f t="shared" si="1"/>
        <v>-2620.8</v>
      </c>
    </row>
    <row r="8" spans="1:8" ht="15">
      <c r="A8" s="27" t="s">
        <v>84</v>
      </c>
      <c r="B8" s="16">
        <v>2821.36</v>
      </c>
      <c r="C8" s="17">
        <v>42953</v>
      </c>
      <c r="D8" s="17">
        <v>42937</v>
      </c>
      <c r="E8" s="17"/>
      <c r="F8" s="17"/>
      <c r="G8" s="1">
        <f t="shared" si="0"/>
        <v>-16</v>
      </c>
      <c r="H8" s="16">
        <f t="shared" si="1"/>
        <v>-45141.76</v>
      </c>
    </row>
    <row r="9" spans="1:8" ht="15">
      <c r="A9" s="27" t="s">
        <v>85</v>
      </c>
      <c r="B9" s="16">
        <v>200</v>
      </c>
      <c r="C9" s="17">
        <v>42966</v>
      </c>
      <c r="D9" s="17">
        <v>42937</v>
      </c>
      <c r="E9" s="17"/>
      <c r="F9" s="17"/>
      <c r="G9" s="1">
        <f t="shared" si="0"/>
        <v>-29</v>
      </c>
      <c r="H9" s="16">
        <f t="shared" si="1"/>
        <v>-5800</v>
      </c>
    </row>
    <row r="10" spans="1:8" ht="15">
      <c r="A10" s="27" t="s">
        <v>86</v>
      </c>
      <c r="B10" s="16">
        <v>2353.36</v>
      </c>
      <c r="C10" s="17">
        <v>42966</v>
      </c>
      <c r="D10" s="17">
        <v>42937</v>
      </c>
      <c r="E10" s="17"/>
      <c r="F10" s="17"/>
      <c r="G10" s="1">
        <f t="shared" si="0"/>
        <v>-29</v>
      </c>
      <c r="H10" s="16">
        <f t="shared" si="1"/>
        <v>-68247.44</v>
      </c>
    </row>
    <row r="11" spans="1:8" ht="15">
      <c r="A11" s="27" t="s">
        <v>87</v>
      </c>
      <c r="B11" s="16">
        <v>106.58</v>
      </c>
      <c r="C11" s="17">
        <v>42966</v>
      </c>
      <c r="D11" s="17">
        <v>42937</v>
      </c>
      <c r="E11" s="17"/>
      <c r="F11" s="17"/>
      <c r="G11" s="1">
        <f t="shared" si="0"/>
        <v>-29</v>
      </c>
      <c r="H11" s="16">
        <f t="shared" si="1"/>
        <v>-3090.82</v>
      </c>
    </row>
    <row r="12" spans="1:8" ht="15">
      <c r="A12" s="27" t="s">
        <v>88</v>
      </c>
      <c r="B12" s="16">
        <v>1482.54</v>
      </c>
      <c r="C12" s="17">
        <v>42966</v>
      </c>
      <c r="D12" s="17">
        <v>42937</v>
      </c>
      <c r="E12" s="17"/>
      <c r="F12" s="17"/>
      <c r="G12" s="1">
        <f t="shared" si="0"/>
        <v>-29</v>
      </c>
      <c r="H12" s="16">
        <f t="shared" si="1"/>
        <v>-42993.659999999996</v>
      </c>
    </row>
    <row r="13" spans="1:8" ht="15">
      <c r="A13" s="27" t="s">
        <v>89</v>
      </c>
      <c r="B13" s="16">
        <v>51.54</v>
      </c>
      <c r="C13" s="17">
        <v>42966</v>
      </c>
      <c r="D13" s="17">
        <v>42937</v>
      </c>
      <c r="E13" s="17"/>
      <c r="F13" s="17"/>
      <c r="G13" s="1">
        <f t="shared" si="0"/>
        <v>-29</v>
      </c>
      <c r="H13" s="16">
        <f t="shared" si="1"/>
        <v>-1494.66</v>
      </c>
    </row>
    <row r="14" spans="1:8" ht="15">
      <c r="A14" s="27" t="s">
        <v>90</v>
      </c>
      <c r="B14" s="16">
        <v>59.64</v>
      </c>
      <c r="C14" s="17">
        <v>43001</v>
      </c>
      <c r="D14" s="17">
        <v>42980</v>
      </c>
      <c r="E14" s="17"/>
      <c r="F14" s="17"/>
      <c r="G14" s="1">
        <f t="shared" si="0"/>
        <v>-21</v>
      </c>
      <c r="H14" s="16">
        <f t="shared" si="1"/>
        <v>-1252.44</v>
      </c>
    </row>
    <row r="15" spans="1:8" ht="15">
      <c r="A15" s="27" t="s">
        <v>91</v>
      </c>
      <c r="B15" s="16">
        <v>105.85</v>
      </c>
      <c r="C15" s="17">
        <v>43001</v>
      </c>
      <c r="D15" s="17">
        <v>42980</v>
      </c>
      <c r="E15" s="17"/>
      <c r="F15" s="17"/>
      <c r="G15" s="1">
        <f t="shared" si="0"/>
        <v>-21</v>
      </c>
      <c r="H15" s="16">
        <f t="shared" si="1"/>
        <v>-2222.85</v>
      </c>
    </row>
    <row r="16" spans="1:8" ht="15">
      <c r="A16" s="27" t="s">
        <v>92</v>
      </c>
      <c r="B16" s="16">
        <v>60</v>
      </c>
      <c r="C16" s="17">
        <v>42993</v>
      </c>
      <c r="D16" s="17">
        <v>42980</v>
      </c>
      <c r="E16" s="17"/>
      <c r="F16" s="17"/>
      <c r="G16" s="1">
        <f t="shared" si="0"/>
        <v>-13</v>
      </c>
      <c r="H16" s="16">
        <f t="shared" si="1"/>
        <v>-780</v>
      </c>
    </row>
    <row r="17" spans="1:8" ht="15">
      <c r="A17" s="27" t="s">
        <v>93</v>
      </c>
      <c r="B17" s="16">
        <v>384.98</v>
      </c>
      <c r="C17" s="17">
        <v>42993</v>
      </c>
      <c r="D17" s="17">
        <v>42980</v>
      </c>
      <c r="E17" s="17"/>
      <c r="F17" s="17"/>
      <c r="G17" s="1">
        <f t="shared" si="0"/>
        <v>-13</v>
      </c>
      <c r="H17" s="16">
        <f t="shared" si="1"/>
        <v>-5004.74</v>
      </c>
    </row>
    <row r="18" spans="1:8" ht="15">
      <c r="A18" s="27" t="s">
        <v>94</v>
      </c>
      <c r="B18" s="16">
        <v>551.55</v>
      </c>
      <c r="C18" s="17">
        <v>42979</v>
      </c>
      <c r="D18" s="17">
        <v>42980</v>
      </c>
      <c r="E18" s="17"/>
      <c r="F18" s="17"/>
      <c r="G18" s="1">
        <f t="shared" si="0"/>
        <v>1</v>
      </c>
      <c r="H18" s="16">
        <f t="shared" si="1"/>
        <v>551.55</v>
      </c>
    </row>
    <row r="19" spans="1:8" ht="15">
      <c r="A19" s="27" t="s">
        <v>95</v>
      </c>
      <c r="B19" s="16">
        <v>290</v>
      </c>
      <c r="C19" s="17">
        <v>42993</v>
      </c>
      <c r="D19" s="17">
        <v>42980</v>
      </c>
      <c r="E19" s="17"/>
      <c r="F19" s="17"/>
      <c r="G19" s="1">
        <f t="shared" si="0"/>
        <v>-13</v>
      </c>
      <c r="H19" s="16">
        <f t="shared" si="1"/>
        <v>-3770</v>
      </c>
    </row>
    <row r="20" spans="1:8" ht="15">
      <c r="A20" s="27" t="s">
        <v>96</v>
      </c>
      <c r="B20" s="16">
        <v>4788</v>
      </c>
      <c r="C20" s="17">
        <v>43024</v>
      </c>
      <c r="D20" s="17">
        <v>43000</v>
      </c>
      <c r="E20" s="17"/>
      <c r="F20" s="17"/>
      <c r="G20" s="1">
        <f t="shared" si="0"/>
        <v>-24</v>
      </c>
      <c r="H20" s="16">
        <f t="shared" si="1"/>
        <v>-114912</v>
      </c>
    </row>
    <row r="21" spans="1:8" ht="15">
      <c r="A21" s="27" t="s">
        <v>97</v>
      </c>
      <c r="B21" s="16">
        <v>9633.37</v>
      </c>
      <c r="C21" s="17">
        <v>43024</v>
      </c>
      <c r="D21" s="17">
        <v>43000</v>
      </c>
      <c r="E21" s="17"/>
      <c r="F21" s="17"/>
      <c r="G21" s="1">
        <f t="shared" si="0"/>
        <v>-24</v>
      </c>
      <c r="H21" s="16">
        <f t="shared" si="1"/>
        <v>-231200.88</v>
      </c>
    </row>
    <row r="22" spans="1:8" ht="15">
      <c r="A22" s="27" t="s">
        <v>98</v>
      </c>
      <c r="B22" s="16">
        <v>2346.83</v>
      </c>
      <c r="C22" s="17">
        <v>43024</v>
      </c>
      <c r="D22" s="17">
        <v>43000</v>
      </c>
      <c r="E22" s="17"/>
      <c r="F22" s="17"/>
      <c r="G22" s="1">
        <f t="shared" si="0"/>
        <v>-24</v>
      </c>
      <c r="H22" s="16">
        <f t="shared" si="1"/>
        <v>-56323.92</v>
      </c>
    </row>
    <row r="23" spans="1:8" ht="15">
      <c r="A23" s="27" t="s">
        <v>99</v>
      </c>
      <c r="B23" s="16">
        <v>3581.97</v>
      </c>
      <c r="C23" s="17">
        <v>43024</v>
      </c>
      <c r="D23" s="17">
        <v>43000</v>
      </c>
      <c r="E23" s="17"/>
      <c r="F23" s="17"/>
      <c r="G23" s="1">
        <f t="shared" si="0"/>
        <v>-24</v>
      </c>
      <c r="H23" s="16">
        <f t="shared" si="1"/>
        <v>-85967.28</v>
      </c>
    </row>
    <row r="24" spans="1:8" ht="15">
      <c r="A24" s="27" t="s">
        <v>100</v>
      </c>
      <c r="B24" s="16">
        <v>4874.81</v>
      </c>
      <c r="C24" s="17">
        <v>43024</v>
      </c>
      <c r="D24" s="17">
        <v>43000</v>
      </c>
      <c r="E24" s="17"/>
      <c r="F24" s="17"/>
      <c r="G24" s="1">
        <f t="shared" si="0"/>
        <v>-24</v>
      </c>
      <c r="H24" s="16">
        <f t="shared" si="1"/>
        <v>-116995.44</v>
      </c>
    </row>
    <row r="25" spans="1:8" ht="15">
      <c r="A25" s="27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7">
      <selection activeCell="E47" sqref="E47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8">
        <f>SUM(B4:B43)</f>
        <v>34285.590000000004</v>
      </c>
      <c r="C1">
        <f>COUNTA(A4:A43)</f>
        <v>39</v>
      </c>
      <c r="G1" s="19">
        <f>IF(B1&lt;&gt;0,H1/B1,0)</f>
        <v>-3.826052869441651</v>
      </c>
      <c r="H1" s="18">
        <f>SUM(H4:H43)</f>
        <v>-131178.47999999998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3" t="s">
        <v>11</v>
      </c>
      <c r="F3" s="54"/>
      <c r="G3" s="14" t="s">
        <v>9</v>
      </c>
      <c r="H3" s="14" t="s">
        <v>10</v>
      </c>
    </row>
    <row r="4" spans="1:8" ht="15">
      <c r="A4" s="27" t="s">
        <v>101</v>
      </c>
      <c r="B4" s="16">
        <v>6378.25</v>
      </c>
      <c r="C4" s="17">
        <v>43042</v>
      </c>
      <c r="D4" s="17">
        <v>43035</v>
      </c>
      <c r="E4" s="17"/>
      <c r="F4" s="17"/>
      <c r="G4" s="1">
        <f>D4-C4-(F4-E4)</f>
        <v>-7</v>
      </c>
      <c r="H4" s="16">
        <f>B4*G4</f>
        <v>-44647.75</v>
      </c>
    </row>
    <row r="5" spans="1:8" ht="15">
      <c r="A5" s="27" t="s">
        <v>102</v>
      </c>
      <c r="B5" s="16">
        <v>1689.91</v>
      </c>
      <c r="C5" s="17">
        <v>43042</v>
      </c>
      <c r="D5" s="17">
        <v>43035</v>
      </c>
      <c r="E5" s="17"/>
      <c r="F5" s="17"/>
      <c r="G5" s="1">
        <f aca="true" t="shared" si="0" ref="G5:G43">D5-C5-(F5-E5)</f>
        <v>-7</v>
      </c>
      <c r="H5" s="16">
        <f aca="true" t="shared" si="1" ref="H5:H43">B5*G5</f>
        <v>-11829.37</v>
      </c>
    </row>
    <row r="6" spans="1:8" ht="15">
      <c r="A6" s="27" t="s">
        <v>103</v>
      </c>
      <c r="B6" s="16">
        <v>1993.07</v>
      </c>
      <c r="C6" s="17">
        <v>43042</v>
      </c>
      <c r="D6" s="17">
        <v>43035</v>
      </c>
      <c r="E6" s="17"/>
      <c r="F6" s="17"/>
      <c r="G6" s="1">
        <f t="shared" si="0"/>
        <v>-7</v>
      </c>
      <c r="H6" s="16">
        <f t="shared" si="1"/>
        <v>-13951.49</v>
      </c>
    </row>
    <row r="7" spans="1:8" ht="15">
      <c r="A7" s="27" t="s">
        <v>104</v>
      </c>
      <c r="B7" s="16">
        <v>31.08</v>
      </c>
      <c r="C7" s="17">
        <v>43042</v>
      </c>
      <c r="D7" s="17">
        <v>43035</v>
      </c>
      <c r="E7" s="17"/>
      <c r="F7" s="17"/>
      <c r="G7" s="1">
        <f t="shared" si="0"/>
        <v>-7</v>
      </c>
      <c r="H7" s="16">
        <f t="shared" si="1"/>
        <v>-217.56</v>
      </c>
    </row>
    <row r="8" spans="1:8" ht="15">
      <c r="A8" s="27" t="s">
        <v>105</v>
      </c>
      <c r="B8" s="16">
        <v>1794.95</v>
      </c>
      <c r="C8" s="17">
        <v>42756</v>
      </c>
      <c r="D8" s="17">
        <v>43035</v>
      </c>
      <c r="E8" s="17"/>
      <c r="F8" s="17"/>
      <c r="G8" s="1">
        <f t="shared" si="0"/>
        <v>279</v>
      </c>
      <c r="H8" s="16">
        <f t="shared" si="1"/>
        <v>500791.05</v>
      </c>
    </row>
    <row r="9" spans="1:8" ht="15">
      <c r="A9" s="27" t="s">
        <v>106</v>
      </c>
      <c r="B9" s="16">
        <v>247.5</v>
      </c>
      <c r="C9" s="17">
        <v>43042</v>
      </c>
      <c r="D9" s="17">
        <v>43035</v>
      </c>
      <c r="E9" s="17"/>
      <c r="F9" s="17"/>
      <c r="G9" s="1">
        <f t="shared" si="0"/>
        <v>-7</v>
      </c>
      <c r="H9" s="16">
        <f t="shared" si="1"/>
        <v>-1732.5</v>
      </c>
    </row>
    <row r="10" spans="1:8" ht="15">
      <c r="A10" s="27" t="s">
        <v>107</v>
      </c>
      <c r="B10" s="16">
        <v>358.48</v>
      </c>
      <c r="C10" s="17">
        <v>43055</v>
      </c>
      <c r="D10" s="17">
        <v>43035</v>
      </c>
      <c r="E10" s="17"/>
      <c r="F10" s="17"/>
      <c r="G10" s="1">
        <f t="shared" si="0"/>
        <v>-20</v>
      </c>
      <c r="H10" s="16">
        <f t="shared" si="1"/>
        <v>-7169.6</v>
      </c>
    </row>
    <row r="11" spans="1:8" ht="15">
      <c r="A11" s="27" t="s">
        <v>108</v>
      </c>
      <c r="B11" s="16">
        <v>169.41</v>
      </c>
      <c r="C11" s="17">
        <v>43042</v>
      </c>
      <c r="D11" s="17">
        <v>43035</v>
      </c>
      <c r="E11" s="17"/>
      <c r="F11" s="17"/>
      <c r="G11" s="1">
        <f t="shared" si="0"/>
        <v>-7</v>
      </c>
      <c r="H11" s="16">
        <f t="shared" si="1"/>
        <v>-1185.87</v>
      </c>
    </row>
    <row r="12" spans="1:8" ht="15">
      <c r="A12" s="27" t="s">
        <v>109</v>
      </c>
      <c r="B12" s="16">
        <v>804.34</v>
      </c>
      <c r="C12" s="17">
        <v>43042</v>
      </c>
      <c r="D12" s="17">
        <v>43035</v>
      </c>
      <c r="E12" s="17"/>
      <c r="F12" s="17"/>
      <c r="G12" s="1">
        <f t="shared" si="0"/>
        <v>-7</v>
      </c>
      <c r="H12" s="16">
        <f t="shared" si="1"/>
        <v>-5630.38</v>
      </c>
    </row>
    <row r="13" spans="1:8" ht="15">
      <c r="A13" s="27" t="s">
        <v>110</v>
      </c>
      <c r="B13" s="16">
        <v>480</v>
      </c>
      <c r="C13" s="17">
        <v>43058</v>
      </c>
      <c r="D13" s="17">
        <v>43035</v>
      </c>
      <c r="E13" s="17"/>
      <c r="F13" s="17"/>
      <c r="G13" s="1">
        <f t="shared" si="0"/>
        <v>-23</v>
      </c>
      <c r="H13" s="16">
        <f t="shared" si="1"/>
        <v>-11040</v>
      </c>
    </row>
    <row r="14" spans="1:8" ht="15">
      <c r="A14" s="27" t="s">
        <v>111</v>
      </c>
      <c r="B14" s="16">
        <v>950</v>
      </c>
      <c r="C14" s="17">
        <v>43055</v>
      </c>
      <c r="D14" s="17">
        <v>43035</v>
      </c>
      <c r="E14" s="17"/>
      <c r="F14" s="17"/>
      <c r="G14" s="1">
        <f t="shared" si="0"/>
        <v>-20</v>
      </c>
      <c r="H14" s="16">
        <f t="shared" si="1"/>
        <v>-19000</v>
      </c>
    </row>
    <row r="15" spans="1:8" ht="15">
      <c r="A15" s="27" t="s">
        <v>112</v>
      </c>
      <c r="B15" s="16">
        <v>268</v>
      </c>
      <c r="C15" s="17">
        <v>43055</v>
      </c>
      <c r="D15" s="17">
        <v>43035</v>
      </c>
      <c r="E15" s="17"/>
      <c r="F15" s="17"/>
      <c r="G15" s="1">
        <f t="shared" si="0"/>
        <v>-20</v>
      </c>
      <c r="H15" s="16">
        <f t="shared" si="1"/>
        <v>-5360</v>
      </c>
    </row>
    <row r="16" spans="1:8" ht="15">
      <c r="A16" s="27" t="s">
        <v>113</v>
      </c>
      <c r="B16" s="16">
        <v>60</v>
      </c>
      <c r="C16" s="17">
        <v>43042</v>
      </c>
      <c r="D16" s="17">
        <v>43035</v>
      </c>
      <c r="E16" s="17"/>
      <c r="F16" s="17"/>
      <c r="G16" s="1">
        <f t="shared" si="0"/>
        <v>-7</v>
      </c>
      <c r="H16" s="16">
        <f t="shared" si="1"/>
        <v>-420</v>
      </c>
    </row>
    <row r="17" spans="1:8" ht="15">
      <c r="A17" s="27" t="s">
        <v>114</v>
      </c>
      <c r="B17" s="16">
        <v>165.3</v>
      </c>
      <c r="C17" s="17">
        <v>43055</v>
      </c>
      <c r="D17" s="17">
        <v>43035</v>
      </c>
      <c r="E17" s="17"/>
      <c r="F17" s="17"/>
      <c r="G17" s="1">
        <f t="shared" si="0"/>
        <v>-20</v>
      </c>
      <c r="H17" s="16">
        <f t="shared" si="1"/>
        <v>-3306</v>
      </c>
    </row>
    <row r="18" spans="1:8" ht="15">
      <c r="A18" s="27" t="s">
        <v>115</v>
      </c>
      <c r="B18" s="16">
        <v>525</v>
      </c>
      <c r="C18" s="17">
        <v>43058</v>
      </c>
      <c r="D18" s="17">
        <v>43035</v>
      </c>
      <c r="E18" s="17"/>
      <c r="F18" s="17"/>
      <c r="G18" s="1">
        <f t="shared" si="0"/>
        <v>-23</v>
      </c>
      <c r="H18" s="16">
        <f t="shared" si="1"/>
        <v>-12075</v>
      </c>
    </row>
    <row r="19" spans="1:8" ht="15">
      <c r="A19" s="27" t="s">
        <v>116</v>
      </c>
      <c r="B19" s="16">
        <v>6400</v>
      </c>
      <c r="C19" s="17">
        <v>43100</v>
      </c>
      <c r="D19" s="17">
        <v>43073</v>
      </c>
      <c r="E19" s="17"/>
      <c r="F19" s="17"/>
      <c r="G19" s="1">
        <f t="shared" si="0"/>
        <v>-27</v>
      </c>
      <c r="H19" s="16">
        <f t="shared" si="1"/>
        <v>-172800</v>
      </c>
    </row>
    <row r="20" spans="1:8" ht="15">
      <c r="A20" s="27" t="s">
        <v>117</v>
      </c>
      <c r="B20" s="16">
        <v>97.5</v>
      </c>
      <c r="C20" s="17">
        <v>43100</v>
      </c>
      <c r="D20" s="17">
        <v>43073</v>
      </c>
      <c r="E20" s="17"/>
      <c r="F20" s="17"/>
      <c r="G20" s="1">
        <f t="shared" si="0"/>
        <v>-27</v>
      </c>
      <c r="H20" s="16">
        <f t="shared" si="1"/>
        <v>-2632.5</v>
      </c>
    </row>
    <row r="21" spans="1:8" ht="15">
      <c r="A21" s="27" t="s">
        <v>118</v>
      </c>
      <c r="B21" s="16">
        <v>332.73</v>
      </c>
      <c r="C21" s="17">
        <v>43100</v>
      </c>
      <c r="D21" s="17">
        <v>43073</v>
      </c>
      <c r="E21" s="17"/>
      <c r="F21" s="17"/>
      <c r="G21" s="1">
        <f t="shared" si="0"/>
        <v>-27</v>
      </c>
      <c r="H21" s="16">
        <f t="shared" si="1"/>
        <v>-8983.710000000001</v>
      </c>
    </row>
    <row r="22" spans="1:8" ht="15">
      <c r="A22" s="27" t="s">
        <v>119</v>
      </c>
      <c r="B22" s="16">
        <v>2272.65</v>
      </c>
      <c r="C22" s="17">
        <v>43100</v>
      </c>
      <c r="D22" s="17">
        <v>43073</v>
      </c>
      <c r="E22" s="17"/>
      <c r="F22" s="17"/>
      <c r="G22" s="1">
        <f t="shared" si="0"/>
        <v>-27</v>
      </c>
      <c r="H22" s="16">
        <f t="shared" si="1"/>
        <v>-61361.55</v>
      </c>
    </row>
    <row r="23" spans="1:8" ht="15">
      <c r="A23" s="27" t="s">
        <v>120</v>
      </c>
      <c r="B23" s="16">
        <v>56.49</v>
      </c>
      <c r="C23" s="17">
        <v>43100</v>
      </c>
      <c r="D23" s="17">
        <v>43073</v>
      </c>
      <c r="E23" s="17"/>
      <c r="F23" s="17"/>
      <c r="G23" s="1">
        <f t="shared" si="0"/>
        <v>-27</v>
      </c>
      <c r="H23" s="16">
        <f t="shared" si="1"/>
        <v>-1525.23</v>
      </c>
    </row>
    <row r="24" spans="1:8" ht="15">
      <c r="A24" s="27" t="s">
        <v>121</v>
      </c>
      <c r="B24" s="16">
        <v>507.75</v>
      </c>
      <c r="C24" s="17">
        <v>43100</v>
      </c>
      <c r="D24" s="17">
        <v>43073</v>
      </c>
      <c r="E24" s="17"/>
      <c r="F24" s="17"/>
      <c r="G24" s="1">
        <f t="shared" si="0"/>
        <v>-27</v>
      </c>
      <c r="H24" s="16">
        <f t="shared" si="1"/>
        <v>-13709.25</v>
      </c>
    </row>
    <row r="25" spans="1:8" ht="15">
      <c r="A25" s="27" t="s">
        <v>122</v>
      </c>
      <c r="B25" s="16">
        <v>310</v>
      </c>
      <c r="C25" s="17">
        <v>43100</v>
      </c>
      <c r="D25" s="17">
        <v>43073</v>
      </c>
      <c r="E25" s="17"/>
      <c r="F25" s="17"/>
      <c r="G25" s="1">
        <f t="shared" si="0"/>
        <v>-27</v>
      </c>
      <c r="H25" s="16">
        <f t="shared" si="1"/>
        <v>-8370</v>
      </c>
    </row>
    <row r="26" spans="1:8" ht="15">
      <c r="A26" s="27" t="s">
        <v>123</v>
      </c>
      <c r="B26" s="16">
        <v>574.86</v>
      </c>
      <c r="C26" s="17">
        <v>43100</v>
      </c>
      <c r="D26" s="17">
        <v>43073</v>
      </c>
      <c r="E26" s="17"/>
      <c r="F26" s="17"/>
      <c r="G26" s="1">
        <f t="shared" si="0"/>
        <v>-27</v>
      </c>
      <c r="H26" s="16">
        <f t="shared" si="1"/>
        <v>-15521.220000000001</v>
      </c>
    </row>
    <row r="27" spans="1:8" ht="15">
      <c r="A27" s="27" t="s">
        <v>124</v>
      </c>
      <c r="B27" s="16">
        <v>1745</v>
      </c>
      <c r="C27" s="17">
        <v>43100</v>
      </c>
      <c r="D27" s="17">
        <v>43082</v>
      </c>
      <c r="E27" s="17"/>
      <c r="F27" s="17"/>
      <c r="G27" s="1">
        <f t="shared" si="0"/>
        <v>-18</v>
      </c>
      <c r="H27" s="16">
        <f t="shared" si="1"/>
        <v>-31410</v>
      </c>
    </row>
    <row r="28" spans="1:8" ht="15">
      <c r="A28" s="27" t="s">
        <v>125</v>
      </c>
      <c r="B28" s="16">
        <v>2330.1</v>
      </c>
      <c r="C28" s="17">
        <v>43111</v>
      </c>
      <c r="D28" s="17">
        <v>43082</v>
      </c>
      <c r="E28" s="17"/>
      <c r="F28" s="17"/>
      <c r="G28" s="1">
        <f t="shared" si="0"/>
        <v>-29</v>
      </c>
      <c r="H28" s="16">
        <f t="shared" si="1"/>
        <v>-67572.9</v>
      </c>
    </row>
    <row r="29" spans="1:8" ht="15">
      <c r="A29" s="27" t="s">
        <v>126</v>
      </c>
      <c r="B29" s="16">
        <v>240</v>
      </c>
      <c r="C29" s="17">
        <v>43111</v>
      </c>
      <c r="D29" s="17">
        <v>43082</v>
      </c>
      <c r="E29" s="17"/>
      <c r="F29" s="17"/>
      <c r="G29" s="1">
        <f t="shared" si="0"/>
        <v>-29</v>
      </c>
      <c r="H29" s="16">
        <f t="shared" si="1"/>
        <v>-6960</v>
      </c>
    </row>
    <row r="30" spans="1:8" ht="15">
      <c r="A30" s="27" t="s">
        <v>127</v>
      </c>
      <c r="B30" s="16">
        <v>60</v>
      </c>
      <c r="C30" s="17">
        <v>43111</v>
      </c>
      <c r="D30" s="17">
        <v>43082</v>
      </c>
      <c r="E30" s="17"/>
      <c r="F30" s="17"/>
      <c r="G30" s="1">
        <f t="shared" si="0"/>
        <v>-29</v>
      </c>
      <c r="H30" s="16">
        <f t="shared" si="1"/>
        <v>-1740</v>
      </c>
    </row>
    <row r="31" spans="1:8" ht="15">
      <c r="A31" s="27" t="s">
        <v>128</v>
      </c>
      <c r="B31" s="16">
        <v>250</v>
      </c>
      <c r="C31" s="17">
        <v>43111</v>
      </c>
      <c r="D31" s="17">
        <v>43082</v>
      </c>
      <c r="E31" s="17"/>
      <c r="F31" s="17"/>
      <c r="G31" s="1">
        <f t="shared" si="0"/>
        <v>-29</v>
      </c>
      <c r="H31" s="16">
        <f t="shared" si="1"/>
        <v>-7250</v>
      </c>
    </row>
    <row r="32" spans="1:8" ht="15">
      <c r="A32" s="27" t="s">
        <v>129</v>
      </c>
      <c r="B32" s="16">
        <v>253.5</v>
      </c>
      <c r="C32" s="17">
        <v>43111</v>
      </c>
      <c r="D32" s="17">
        <v>43082</v>
      </c>
      <c r="E32" s="17"/>
      <c r="F32" s="17"/>
      <c r="G32" s="1">
        <f t="shared" si="0"/>
        <v>-29</v>
      </c>
      <c r="H32" s="16">
        <f t="shared" si="1"/>
        <v>-7351.5</v>
      </c>
    </row>
    <row r="33" spans="1:8" ht="15">
      <c r="A33" s="27" t="s">
        <v>130</v>
      </c>
      <c r="B33" s="16">
        <v>120</v>
      </c>
      <c r="C33" s="17">
        <v>43111</v>
      </c>
      <c r="D33" s="17">
        <v>43082</v>
      </c>
      <c r="E33" s="17"/>
      <c r="F33" s="17"/>
      <c r="G33" s="1">
        <f t="shared" si="0"/>
        <v>-29</v>
      </c>
      <c r="H33" s="16">
        <f t="shared" si="1"/>
        <v>-3480</v>
      </c>
    </row>
    <row r="34" spans="1:8" ht="15">
      <c r="A34" s="27" t="s">
        <v>131</v>
      </c>
      <c r="B34" s="16">
        <v>855.45</v>
      </c>
      <c r="C34" s="17">
        <v>43111</v>
      </c>
      <c r="D34" s="17">
        <v>43082</v>
      </c>
      <c r="E34" s="17"/>
      <c r="F34" s="17"/>
      <c r="G34" s="1">
        <f t="shared" si="0"/>
        <v>-29</v>
      </c>
      <c r="H34" s="16">
        <f t="shared" si="1"/>
        <v>-24808.050000000003</v>
      </c>
    </row>
    <row r="35" spans="1:8" ht="15">
      <c r="A35" s="27" t="s">
        <v>132</v>
      </c>
      <c r="B35" s="16">
        <v>105.5</v>
      </c>
      <c r="C35" s="17">
        <v>43120</v>
      </c>
      <c r="D35" s="17">
        <v>43090</v>
      </c>
      <c r="E35" s="17"/>
      <c r="F35" s="17"/>
      <c r="G35" s="1">
        <f t="shared" si="0"/>
        <v>-30</v>
      </c>
      <c r="H35" s="16">
        <f t="shared" si="1"/>
        <v>-3165</v>
      </c>
    </row>
    <row r="36" spans="1:8" ht="15">
      <c r="A36" s="27" t="s">
        <v>133</v>
      </c>
      <c r="B36" s="16">
        <v>62.41</v>
      </c>
      <c r="C36" s="17">
        <v>43120</v>
      </c>
      <c r="D36" s="17">
        <v>43090</v>
      </c>
      <c r="E36" s="17"/>
      <c r="F36" s="17"/>
      <c r="G36" s="1">
        <f t="shared" si="0"/>
        <v>-30</v>
      </c>
      <c r="H36" s="16">
        <f t="shared" si="1"/>
        <v>-1872.3</v>
      </c>
    </row>
    <row r="37" spans="1:8" ht="15">
      <c r="A37" s="27" t="s">
        <v>134</v>
      </c>
      <c r="B37" s="16">
        <v>272</v>
      </c>
      <c r="C37" s="17">
        <v>43120</v>
      </c>
      <c r="D37" s="17">
        <v>43090</v>
      </c>
      <c r="E37" s="17"/>
      <c r="F37" s="17"/>
      <c r="G37" s="1">
        <f t="shared" si="0"/>
        <v>-30</v>
      </c>
      <c r="H37" s="16">
        <f t="shared" si="1"/>
        <v>-8160</v>
      </c>
    </row>
    <row r="38" spans="1:8" ht="15">
      <c r="A38" s="27" t="s">
        <v>135</v>
      </c>
      <c r="B38" s="16">
        <v>272</v>
      </c>
      <c r="C38" s="17">
        <v>43120</v>
      </c>
      <c r="D38" s="17">
        <v>43090</v>
      </c>
      <c r="E38" s="17"/>
      <c r="F38" s="17"/>
      <c r="G38" s="1">
        <f t="shared" si="0"/>
        <v>-30</v>
      </c>
      <c r="H38" s="16">
        <f t="shared" si="1"/>
        <v>-8160</v>
      </c>
    </row>
    <row r="39" spans="1:8" ht="15">
      <c r="A39" s="27" t="s">
        <v>136</v>
      </c>
      <c r="B39" s="16">
        <v>272</v>
      </c>
      <c r="C39" s="17">
        <v>43120</v>
      </c>
      <c r="D39" s="17">
        <v>43090</v>
      </c>
      <c r="E39" s="17"/>
      <c r="F39" s="17"/>
      <c r="G39" s="1">
        <f t="shared" si="0"/>
        <v>-30</v>
      </c>
      <c r="H39" s="16">
        <f t="shared" si="1"/>
        <v>-8160</v>
      </c>
    </row>
    <row r="40" spans="1:8" ht="15">
      <c r="A40" s="27" t="s">
        <v>137</v>
      </c>
      <c r="B40" s="16">
        <v>272</v>
      </c>
      <c r="C40" s="17">
        <v>43120</v>
      </c>
      <c r="D40" s="17">
        <v>43090</v>
      </c>
      <c r="E40" s="17"/>
      <c r="F40" s="17"/>
      <c r="G40" s="1">
        <f t="shared" si="0"/>
        <v>-30</v>
      </c>
      <c r="H40" s="16">
        <f t="shared" si="1"/>
        <v>-8160</v>
      </c>
    </row>
    <row r="41" spans="1:8" ht="15">
      <c r="A41" s="27" t="s">
        <v>138</v>
      </c>
      <c r="B41" s="16">
        <v>436.36</v>
      </c>
      <c r="C41" s="17">
        <v>43120</v>
      </c>
      <c r="D41" s="17">
        <v>43090</v>
      </c>
      <c r="E41" s="17"/>
      <c r="F41" s="17"/>
      <c r="G41" s="1">
        <f t="shared" si="0"/>
        <v>-30</v>
      </c>
      <c r="H41" s="16">
        <f t="shared" si="1"/>
        <v>-13090.800000000001</v>
      </c>
    </row>
    <row r="42" spans="1:8" ht="15">
      <c r="A42" s="27" t="s">
        <v>139</v>
      </c>
      <c r="B42" s="16">
        <v>272</v>
      </c>
      <c r="C42" s="17">
        <v>43120</v>
      </c>
      <c r="D42" s="17">
        <v>43090</v>
      </c>
      <c r="E42" s="17"/>
      <c r="F42" s="17"/>
      <c r="G42" s="1">
        <f t="shared" si="0"/>
        <v>-30</v>
      </c>
      <c r="H42" s="16">
        <f t="shared" si="1"/>
        <v>-8160</v>
      </c>
    </row>
    <row r="43" spans="1:8" ht="15">
      <c r="A43" s="27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2018-01-29T10:58:43Z</dcterms:modified>
  <cp:category/>
  <cp:version/>
  <cp:contentType/>
  <cp:contentStatus/>
</cp:coreProperties>
</file>